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20" windowHeight="10350" activeTab="0"/>
  </bookViews>
  <sheets>
    <sheet name="Kirjeldus" sheetId="1" r:id="rId1"/>
    <sheet name="14C-1_eriala_Kardioloogia" sheetId="2" r:id="rId2"/>
    <sheet name="14C-2_eriala_Sa_ja_günekoloogia" sheetId="3" r:id="rId3"/>
    <sheet name="14C-3_eriala_Neuroloogia" sheetId="4" r:id="rId4"/>
    <sheet name="14C-4_eriala_oftalmoloogia" sheetId="5" r:id="rId5"/>
    <sheet name="Alusandmed" sheetId="6" r:id="rId6"/>
  </sheet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<sst xmlns="http://schemas.openxmlformats.org/spreadsheetml/2006/main" count="679" uniqueCount="107">
  <si>
    <t>Raviasutus</t>
  </si>
  <si>
    <t>TLH</t>
  </si>
  <si>
    <t>TÜK</t>
  </si>
  <si>
    <t>PERH</t>
  </si>
  <si>
    <t>PH</t>
  </si>
  <si>
    <t>LTKH</t>
  </si>
  <si>
    <t>ITK</t>
  </si>
  <si>
    <t>IVKH</t>
  </si>
  <si>
    <t>Jõgeva</t>
  </si>
  <si>
    <t>Lääne</t>
  </si>
  <si>
    <t>Rapla</t>
  </si>
  <si>
    <t>Põlva</t>
  </si>
  <si>
    <t>Rakvere</t>
  </si>
  <si>
    <t>Valga</t>
  </si>
  <si>
    <t>Lõuna</t>
  </si>
  <si>
    <t>Hiiumaa</t>
  </si>
  <si>
    <t>Narva</t>
  </si>
  <si>
    <t>Järva</t>
  </si>
  <si>
    <t>Kures</t>
  </si>
  <si>
    <t>Vilj</t>
  </si>
  <si>
    <t/>
  </si>
  <si>
    <t>HVA keskmine</t>
  </si>
  <si>
    <t>Haiglaliik</t>
  </si>
  <si>
    <t>Lühend</t>
  </si>
  <si>
    <t>Piirkondlikud</t>
  </si>
  <si>
    <t>Piirk</t>
  </si>
  <si>
    <t>Keskhaiglad</t>
  </si>
  <si>
    <t>Keskh</t>
  </si>
  <si>
    <t>Üldhaiglad</t>
  </si>
  <si>
    <t>Üldh</t>
  </si>
  <si>
    <t>Arsti eriala - Kardioloogia</t>
  </si>
  <si>
    <t>Arsti eriala - Neuroloogia</t>
  </si>
  <si>
    <r>
      <t xml:space="preserve">INDIKAATOR 14. </t>
    </r>
    <r>
      <rPr>
        <b/>
        <sz val="11"/>
        <color indexed="8"/>
        <rFont val="Times New Roman"/>
        <family val="1"/>
      </rPr>
      <t>TOIMEAINEPÕHISED RETSEPTIDE OSAKAAL  JA VÄLDITAV OMAOSALUS ÜHE RESTEPTI KOHTA</t>
    </r>
  </si>
  <si>
    <r>
      <t xml:space="preserve">INDIKAATOR 14. </t>
    </r>
    <r>
      <rPr>
        <b/>
        <sz val="11"/>
        <color indexed="8"/>
        <rFont val="Times New Roman"/>
        <family val="1"/>
      </rPr>
      <t>TOIMEAINEPÕHISED RETSEPTIDE OSAKAAL  JA VÄLDITAV OMAOSALUS ÜHE RESTEPTI  KOHTA</t>
    </r>
  </si>
  <si>
    <t>HVA Kokku</t>
  </si>
  <si>
    <t>Arsti eriala - Sünnitusabi ja günekoloogia</t>
  </si>
  <si>
    <t>EUR</t>
  </si>
  <si>
    <t>Arsti eriala - Oftalmoloogia</t>
  </si>
  <si>
    <t>Toimeainepõhise retseptide  osakaal,% 2015</t>
  </si>
  <si>
    <t>2015 HVA keskmine</t>
  </si>
  <si>
    <t>2015 - Keskmine välditav osa retsepti maksumusest ühe retsepti kohta , €</t>
  </si>
  <si>
    <t>piirkondlikud</t>
  </si>
  <si>
    <t>keskhaiglad</t>
  </si>
  <si>
    <t>üldhaiglad</t>
  </si>
  <si>
    <t>Toimeainepõhise retseptide  osakaal,% 2016</t>
  </si>
  <si>
    <t>2016 HVA keskmine</t>
  </si>
  <si>
    <t>2016 - Keskmine välditav osa retsepti maksumusest ühe retsepti kohta , €</t>
  </si>
  <si>
    <t>Retseptid</t>
  </si>
  <si>
    <t>TA põhised</t>
  </si>
  <si>
    <t>HVA kokku</t>
  </si>
  <si>
    <t>HVA haiglad</t>
  </si>
  <si>
    <t>1. PIIRKONDLIKUD HAIGLAD</t>
  </si>
  <si>
    <t>Piirkondlikud haiglad</t>
  </si>
  <si>
    <t>TÜ Kliinikum SA</t>
  </si>
  <si>
    <t>Põhja-Eesti Regionaalhaigla SA</t>
  </si>
  <si>
    <t>2. KESKHAIGLAD</t>
  </si>
  <si>
    <t>Ida-Tallinna Keskhaigla AS</t>
  </si>
  <si>
    <t>Lääne-Tallinna Keskhaigla AS</t>
  </si>
  <si>
    <t>SA Ida-Viru Keskhaigla</t>
  </si>
  <si>
    <t>Pärnu Haigla SA</t>
  </si>
  <si>
    <t>ÜLD- JA KOHALIKUD HAIGLAD</t>
  </si>
  <si>
    <t>Üld- ja kohalikud haiglad</t>
  </si>
  <si>
    <t>Sihtasutus Raplamaa Haigla</t>
  </si>
  <si>
    <t>Sihtasutus Läänemaa Haigla</t>
  </si>
  <si>
    <t>Järvamaa Haigla AS</t>
  </si>
  <si>
    <t>Kuressaare Haigla SA</t>
  </si>
  <si>
    <t>AS Rakvere Haigla</t>
  </si>
  <si>
    <t>Lõuna-Eesti Haigla AS</t>
  </si>
  <si>
    <t>SA Narva Haigla</t>
  </si>
  <si>
    <t>Viljandi Haigla SA</t>
  </si>
  <si>
    <t>SA Hiiumaa Haigla</t>
  </si>
  <si>
    <t>Põlva Haigla AS</t>
  </si>
  <si>
    <t>Jõgeva Haigla SA</t>
  </si>
  <si>
    <t>Üle piirhinna</t>
  </si>
  <si>
    <t>Keskmine välditav omaosalus</t>
  </si>
  <si>
    <t>60489</t>
  </si>
  <si>
    <t>60643</t>
  </si>
  <si>
    <t>60869</t>
  </si>
  <si>
    <t>60220</t>
  </si>
  <si>
    <t>61205</t>
  </si>
  <si>
    <t>60065</t>
  </si>
  <si>
    <t>61957</t>
  </si>
  <si>
    <t>61956</t>
  </si>
  <si>
    <t>60378</t>
  </si>
  <si>
    <t>60395</t>
  </si>
  <si>
    <t>60170</t>
  </si>
  <si>
    <t>60211</t>
  </si>
  <si>
    <t>60343</t>
  </si>
  <si>
    <t>60571</t>
  </si>
  <si>
    <t>60332</t>
  </si>
  <si>
    <t>60168</t>
  </si>
  <si>
    <t>60060</t>
  </si>
  <si>
    <t>0000061956</t>
  </si>
  <si>
    <t>Valga Haigla AS</t>
  </si>
  <si>
    <t>60205</t>
  </si>
  <si>
    <t>60069</t>
  </si>
  <si>
    <t>Tallinna Lastehaigla SA</t>
  </si>
  <si>
    <t>KARDIOLOOGIA</t>
  </si>
  <si>
    <t>GÜNEKOLOOGIA</t>
  </si>
  <si>
    <t>NEUROLOOGIA</t>
  </si>
  <si>
    <t>OFTALMOLOOGIA</t>
  </si>
  <si>
    <t>95% usaldusvahemik</t>
  </si>
  <si>
    <t>alumine usaldusvahemik</t>
  </si>
  <si>
    <t>ülemine usaldusvahemik</t>
  </si>
  <si>
    <t>alumise usaldusvahemiku erinevus sagedusest</t>
  </si>
  <si>
    <t>ülemise usaldusvahemiku erinevus sagedusest</t>
  </si>
  <si>
    <t>MA</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</si>
</sst>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83">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indexed="8"/>
      <name val="Times New Roman"/>
      <family val="1"/>
    </font>
    <font>
      <sz val="10"/>
      <color indexed="8"/>
      <name val="Calibri"/>
      <family val="0"/>
    </font>
    <font>
      <sz val="7.75"/>
      <color indexed="8"/>
      <name val="Calibri"/>
      <family val="0"/>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1"/>
      <color indexed="62"/>
      <name val="Times New Roman"/>
      <family val="1"/>
    </font>
    <font>
      <sz val="14"/>
      <color indexed="8"/>
      <name val="Calibri"/>
      <family val="2"/>
    </font>
    <font>
      <sz val="16"/>
      <color indexed="8"/>
      <name val="Calibri"/>
      <family val="2"/>
    </font>
    <font>
      <sz val="10"/>
      <name val="Calibri"/>
      <family val="2"/>
    </font>
    <font>
      <i/>
      <sz val="11"/>
      <name val="Calibri"/>
      <family val="2"/>
    </font>
    <font>
      <b/>
      <sz val="11"/>
      <name val="Calibri"/>
      <family val="2"/>
    </font>
    <font>
      <b/>
      <sz val="10"/>
      <name val="Calibri"/>
      <family val="2"/>
    </font>
    <font>
      <b/>
      <sz val="10"/>
      <color indexed="8"/>
      <name val="Calibri"/>
      <family val="2"/>
    </font>
    <font>
      <i/>
      <sz val="11"/>
      <color indexed="8"/>
      <name val="Calibri"/>
      <family val="2"/>
    </font>
    <font>
      <b/>
      <i/>
      <sz val="11"/>
      <color indexed="8"/>
      <name val="Calibri"/>
      <family val="2"/>
    </font>
    <font>
      <b/>
      <sz val="12"/>
      <color indexed="62"/>
      <name val="Calibri"/>
      <family val="0"/>
    </font>
    <font>
      <b/>
      <sz val="12"/>
      <color indexed="56"/>
      <name val="Calibri"/>
      <family val="0"/>
    </font>
    <font>
      <sz val="12"/>
      <color indexed="62"/>
      <name val="Calibri"/>
      <family val="0"/>
    </font>
    <font>
      <sz val="12"/>
      <color indexed="8"/>
      <name val="Calibri"/>
      <family val="0"/>
    </font>
    <font>
      <b/>
      <sz val="12"/>
      <color indexed="8"/>
      <name val="Calibri"/>
      <family val="0"/>
    </font>
    <font>
      <u val="single"/>
      <sz val="12"/>
      <color indexed="8"/>
      <name val="Calibri"/>
      <family val="0"/>
    </font>
    <font>
      <sz val="1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1"/>
      <color rgb="FF1C5394"/>
      <name val="Times New Roman"/>
      <family val="1"/>
    </font>
    <font>
      <sz val="14"/>
      <color theme="1"/>
      <name val="Calibri"/>
      <family val="2"/>
    </font>
    <font>
      <sz val="16"/>
      <color theme="1"/>
      <name val="Calibri"/>
      <family val="2"/>
    </font>
    <font>
      <b/>
      <sz val="10"/>
      <color theme="1"/>
      <name val="Calibri"/>
      <family val="2"/>
    </font>
    <font>
      <i/>
      <sz val="11"/>
      <color theme="1"/>
      <name val="Calibri"/>
      <family val="2"/>
    </font>
    <font>
      <b/>
      <i/>
      <sz val="11"/>
      <color theme="1"/>
      <name val="Calibri"/>
      <family val="2"/>
    </font>
    <font>
      <sz val="10"/>
      <color theme="1"/>
      <name val="Calibri"/>
      <family val="2"/>
    </font>
  </fonts>
  <fills count="8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
      <patternFill patternType="solid">
        <fgColor rgb="FF92D05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style="thin">
        <color theme="4"/>
      </top>
      <bottom style="thin">
        <color theme="4"/>
      </bottom>
    </border>
    <border>
      <left/>
      <right/>
      <top style="thin">
        <color theme="4" tint="0.39998000860214233"/>
      </top>
      <bottom/>
    </border>
    <border>
      <left/>
      <right/>
      <top/>
      <bottom style="thin">
        <color theme="4" tint="0.39998000860214233"/>
      </bottom>
    </border>
    <border>
      <left style="thin"/>
      <right style="thin"/>
      <top style="thin"/>
      <bottom/>
    </border>
    <border>
      <left/>
      <right/>
      <top/>
      <bottom style="thin">
        <color theme="4"/>
      </bottom>
    </border>
    <border>
      <left/>
      <right/>
      <top style="thin">
        <color theme="4"/>
      </top>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6"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6"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7" fillId="46" borderId="0" applyNumberFormat="0" applyBorder="0" applyAlignment="0" applyProtection="0"/>
    <xf numFmtId="0" fontId="10" fillId="42" borderId="0" applyNumberFormat="0" applyBorder="0" applyAlignment="0" applyProtection="0"/>
    <xf numFmtId="0" fontId="58" fillId="47" borderId="1" applyNumberFormat="0" applyAlignment="0" applyProtection="0"/>
    <xf numFmtId="0" fontId="11" fillId="48" borderId="2" applyNumberFormat="0" applyAlignment="0" applyProtection="0"/>
    <xf numFmtId="0" fontId="59"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53" borderId="0" applyNumberFormat="0" applyBorder="0" applyAlignment="0" applyProtection="0"/>
    <xf numFmtId="0" fontId="1" fillId="32" borderId="0" applyNumberFormat="0" applyBorder="0" applyAlignment="0" applyProtection="0"/>
    <xf numFmtId="0" fontId="63" fillId="0" borderId="5" applyNumberFormat="0" applyFill="0" applyAlignment="0" applyProtection="0"/>
    <xf numFmtId="0" fontId="14" fillId="0" borderId="6" applyNumberFormat="0" applyFill="0" applyAlignment="0" applyProtection="0"/>
    <xf numFmtId="0" fontId="64" fillId="0" borderId="7" applyNumberFormat="0" applyFill="0" applyAlignment="0" applyProtection="0"/>
    <xf numFmtId="0" fontId="15" fillId="0" borderId="8" applyNumberFormat="0" applyFill="0" applyAlignment="0" applyProtection="0"/>
    <xf numFmtId="0" fontId="65" fillId="0" borderId="9" applyNumberFormat="0" applyFill="0" applyAlignment="0" applyProtection="0"/>
    <xf numFmtId="0" fontId="16" fillId="0" borderId="10" applyNumberFormat="0" applyFill="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66" fillId="0" borderId="0" applyNumberFormat="0" applyFill="0" applyBorder="0" applyAlignment="0" applyProtection="0"/>
    <xf numFmtId="0" fontId="67" fillId="54" borderId="1" applyNumberFormat="0" applyAlignment="0" applyProtection="0"/>
    <xf numFmtId="0" fontId="17" fillId="43" borderId="2" applyNumberFormat="0" applyAlignment="0" applyProtection="0"/>
    <xf numFmtId="0" fontId="68" fillId="0" borderId="11" applyNumberFormat="0" applyFill="0" applyAlignment="0" applyProtection="0"/>
    <xf numFmtId="0" fontId="18" fillId="0" borderId="12" applyNumberFormat="0" applyFill="0" applyAlignment="0" applyProtection="0"/>
    <xf numFmtId="0" fontId="69"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70"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71" fillId="0" borderId="0" applyNumberFormat="0" applyFill="0" applyBorder="0" applyAlignment="0" applyProtection="0"/>
    <xf numFmtId="0" fontId="72" fillId="0" borderId="21" applyNumberFormat="0" applyFill="0" applyAlignment="0" applyProtection="0"/>
    <xf numFmtId="0" fontId="13" fillId="0" borderId="22" applyNumberFormat="0" applyFill="0" applyAlignment="0" applyProtection="0"/>
    <xf numFmtId="0" fontId="73" fillId="0" borderId="0" applyNumberFormat="0" applyFill="0" applyBorder="0" applyAlignment="0" applyProtection="0"/>
    <xf numFmtId="0" fontId="21" fillId="0" borderId="0" applyNumberFormat="0" applyFill="0" applyBorder="0" applyAlignment="0" applyProtection="0"/>
  </cellStyleXfs>
  <cellXfs count="136">
    <xf numFmtId="0" fontId="0" fillId="0" borderId="0" xfId="0" applyFont="1" applyAlignment="1">
      <alignment/>
    </xf>
    <xf numFmtId="9" fontId="0" fillId="0" borderId="0" xfId="186" applyFont="1" applyAlignment="1">
      <alignment/>
    </xf>
    <xf numFmtId="0" fontId="72" fillId="0" borderId="23" xfId="0" applyFont="1" applyBorder="1" applyAlignment="1">
      <alignment/>
    </xf>
    <xf numFmtId="0" fontId="74" fillId="0" borderId="0" xfId="0" applyFont="1" applyAlignment="1">
      <alignment/>
    </xf>
    <xf numFmtId="0" fontId="75" fillId="0" borderId="0" xfId="0" applyFont="1" applyAlignment="1">
      <alignment/>
    </xf>
    <xf numFmtId="0" fontId="72" fillId="80" borderId="0" xfId="0" applyFont="1" applyFill="1" applyBorder="1" applyAlignment="1">
      <alignment/>
    </xf>
    <xf numFmtId="0" fontId="76" fillId="0" borderId="0" xfId="0" applyFont="1" applyAlignment="1">
      <alignment/>
    </xf>
    <xf numFmtId="0" fontId="72" fillId="80" borderId="24" xfId="0" applyFont="1" applyFill="1" applyBorder="1" applyAlignment="1">
      <alignment/>
    </xf>
    <xf numFmtId="9" fontId="0" fillId="0" borderId="0" xfId="186" applyFont="1" applyAlignment="1">
      <alignment/>
    </xf>
    <xf numFmtId="2" fontId="0" fillId="0" borderId="0" xfId="0" applyNumberFormat="1" applyAlignment="1">
      <alignment/>
    </xf>
    <xf numFmtId="2" fontId="72" fillId="80" borderId="24" xfId="0" applyNumberFormat="1" applyFont="1" applyFill="1" applyBorder="1" applyAlignment="1">
      <alignment/>
    </xf>
    <xf numFmtId="0" fontId="77" fillId="0" borderId="0" xfId="0" applyFont="1" applyAlignment="1">
      <alignment/>
    </xf>
    <xf numFmtId="176" fontId="0" fillId="0" borderId="0" xfId="186" applyNumberFormat="1" applyFont="1" applyAlignment="1">
      <alignment/>
    </xf>
    <xf numFmtId="176" fontId="72" fillId="0" borderId="23" xfId="186" applyNumberFormat="1" applyFont="1" applyBorder="1" applyAlignment="1">
      <alignment/>
    </xf>
    <xf numFmtId="176" fontId="72" fillId="80" borderId="24" xfId="186" applyNumberFormat="1" applyFont="1" applyFill="1" applyBorder="1" applyAlignment="1">
      <alignment/>
    </xf>
    <xf numFmtId="0" fontId="72" fillId="0" borderId="0" xfId="0" applyFont="1" applyBorder="1" applyAlignment="1">
      <alignment horizontal="center"/>
    </xf>
    <xf numFmtId="0" fontId="78" fillId="0" borderId="0" xfId="0" applyFont="1" applyAlignment="1">
      <alignment/>
    </xf>
    <xf numFmtId="0" fontId="0" fillId="0" borderId="0" xfId="0" applyFill="1" applyBorder="1" applyAlignment="1">
      <alignment/>
    </xf>
    <xf numFmtId="0" fontId="72" fillId="0" borderId="0" xfId="0" applyFont="1" applyFill="1" applyBorder="1" applyAlignment="1">
      <alignment wrapText="1"/>
    </xf>
    <xf numFmtId="2" fontId="0" fillId="0" borderId="0" xfId="0" applyNumberFormat="1" applyFill="1" applyBorder="1" applyAlignment="1">
      <alignment/>
    </xf>
    <xf numFmtId="2" fontId="72" fillId="0" borderId="0" xfId="0" applyNumberFormat="1" applyFont="1" applyFill="1" applyBorder="1" applyAlignment="1">
      <alignment/>
    </xf>
    <xf numFmtId="176" fontId="0" fillId="0" borderId="0" xfId="186" applyNumberFormat="1" applyFont="1" applyAlignment="1">
      <alignment/>
    </xf>
    <xf numFmtId="9" fontId="0" fillId="0" borderId="0" xfId="186" applyFont="1" applyAlignment="1">
      <alignment/>
    </xf>
    <xf numFmtId="9" fontId="72" fillId="0" borderId="23" xfId="186" applyFont="1" applyBorder="1" applyAlignment="1">
      <alignment/>
    </xf>
    <xf numFmtId="0" fontId="72" fillId="80" borderId="25" xfId="0" applyFont="1" applyFill="1" applyBorder="1" applyAlignment="1">
      <alignment vertical="center"/>
    </xf>
    <xf numFmtId="0" fontId="72" fillId="80" borderId="25" xfId="0" applyFont="1" applyFill="1" applyBorder="1" applyAlignment="1">
      <alignment vertical="center" wrapText="1"/>
    </xf>
    <xf numFmtId="0" fontId="0" fillId="0" borderId="0" xfId="0" applyAlignment="1">
      <alignment vertical="center"/>
    </xf>
    <xf numFmtId="0" fontId="72" fillId="0" borderId="23" xfId="0" applyFont="1" applyBorder="1" applyAlignment="1">
      <alignment vertical="center"/>
    </xf>
    <xf numFmtId="0" fontId="72" fillId="80" borderId="0" xfId="0" applyFont="1" applyFill="1" applyBorder="1" applyAlignment="1">
      <alignment vertical="center"/>
    </xf>
    <xf numFmtId="0" fontId="72" fillId="80" borderId="24" xfId="0" applyFont="1" applyFill="1" applyBorder="1" applyAlignment="1">
      <alignment vertical="center"/>
    </xf>
    <xf numFmtId="0" fontId="0" fillId="0" borderId="0" xfId="0" applyAlignment="1">
      <alignment vertical="center" wrapText="1"/>
    </xf>
    <xf numFmtId="2" fontId="0" fillId="0" borderId="0" xfId="0" applyNumberFormat="1" applyAlignment="1">
      <alignment vertical="center" wrapText="1"/>
    </xf>
    <xf numFmtId="0" fontId="72" fillId="0" borderId="23" xfId="0" applyFont="1" applyBorder="1" applyAlignment="1">
      <alignment vertical="center" wrapText="1"/>
    </xf>
    <xf numFmtId="2" fontId="72" fillId="0" borderId="23" xfId="0" applyNumberFormat="1" applyFont="1" applyBorder="1" applyAlignment="1">
      <alignment vertical="center" wrapText="1"/>
    </xf>
    <xf numFmtId="0" fontId="72" fillId="80" borderId="0" xfId="0" applyFont="1" applyFill="1" applyBorder="1" applyAlignment="1">
      <alignment vertical="center" wrapText="1"/>
    </xf>
    <xf numFmtId="0" fontId="72" fillId="80" borderId="24" xfId="0" applyFont="1" applyFill="1" applyBorder="1" applyAlignment="1">
      <alignment vertical="center" wrapText="1"/>
    </xf>
    <xf numFmtId="2" fontId="72" fillId="80" borderId="24" xfId="0" applyNumberFormat="1" applyFont="1" applyFill="1" applyBorder="1" applyAlignment="1">
      <alignment vertical="center" wrapText="1"/>
    </xf>
    <xf numFmtId="0" fontId="42" fillId="0" borderId="20" xfId="191" applyNumberFormat="1" applyFont="1" applyFill="1" applyBorder="1" applyAlignment="1" quotePrefix="1">
      <alignment vertical="center"/>
    </xf>
    <xf numFmtId="0" fontId="42" fillId="0" borderId="20" xfId="228" applyNumberFormat="1" applyFont="1" applyFill="1" applyBorder="1" applyAlignment="1" quotePrefix="1">
      <alignment vertical="center"/>
    </xf>
    <xf numFmtId="0" fontId="43" fillId="0" borderId="20" xfId="228" applyNumberFormat="1" applyFont="1" applyFill="1" applyBorder="1" applyAlignment="1" quotePrefix="1">
      <alignment vertical="center"/>
    </xf>
    <xf numFmtId="9" fontId="44" fillId="13" borderId="20" xfId="186" applyFont="1" applyFill="1" applyBorder="1" applyAlignment="1" quotePrefix="1">
      <alignment horizontal="center" vertical="center" wrapText="1"/>
    </xf>
    <xf numFmtId="0" fontId="42" fillId="0" borderId="20" xfId="204" applyNumberFormat="1" applyFont="1" applyFill="1" applyBorder="1" applyAlignment="1" quotePrefix="1">
      <alignment vertical="center"/>
    </xf>
    <xf numFmtId="0" fontId="44" fillId="12" borderId="20" xfId="216" applyFont="1" applyFill="1" applyBorder="1" applyAlignment="1">
      <alignment horizontal="center" vertical="center"/>
    </xf>
    <xf numFmtId="0" fontId="72" fillId="12" borderId="26" xfId="0" applyFont="1" applyFill="1" applyBorder="1" applyAlignment="1">
      <alignment horizontal="center" vertical="center"/>
    </xf>
    <xf numFmtId="3" fontId="72" fillId="12" borderId="26" xfId="0" applyNumberFormat="1" applyFont="1" applyFill="1" applyBorder="1" applyAlignment="1">
      <alignment horizontal="center" vertical="center"/>
    </xf>
    <xf numFmtId="0" fontId="45" fillId="81" borderId="20" xfId="210" applyFont="1" applyFill="1" applyBorder="1" applyAlignment="1" quotePrefix="1">
      <alignment vertical="center"/>
    </xf>
    <xf numFmtId="3" fontId="45" fillId="81" borderId="20" xfId="226" applyNumberFormat="1" applyFont="1" applyFill="1" applyBorder="1" applyAlignment="1">
      <alignment vertical="center"/>
    </xf>
    <xf numFmtId="0" fontId="42" fillId="0" borderId="20" xfId="213" applyFont="1" applyFill="1" applyBorder="1" applyAlignment="1" quotePrefix="1">
      <alignment vertical="center"/>
    </xf>
    <xf numFmtId="3" fontId="42" fillId="0" borderId="20" xfId="226" applyNumberFormat="1" applyFont="1" applyFill="1" applyBorder="1" applyAlignment="1">
      <alignment vertical="center"/>
    </xf>
    <xf numFmtId="0" fontId="42" fillId="0" borderId="20" xfId="216" applyFont="1" applyFill="1" applyBorder="1" applyAlignment="1" quotePrefix="1">
      <alignment vertical="center"/>
    </xf>
    <xf numFmtId="0" fontId="45" fillId="0" borderId="20" xfId="228" applyNumberFormat="1" applyFont="1" applyFill="1" applyBorder="1" applyAlignment="1" quotePrefix="1">
      <alignment horizontal="left" vertical="center"/>
    </xf>
    <xf numFmtId="0" fontId="79" fillId="0" borderId="20" xfId="0" applyFont="1" applyFill="1" applyBorder="1" applyAlignment="1">
      <alignment vertical="center" wrapText="1"/>
    </xf>
    <xf numFmtId="0" fontId="42" fillId="81" borderId="20" xfId="210" applyFont="1" applyFill="1" applyBorder="1" applyAlignment="1" quotePrefix="1">
      <alignment vertical="center"/>
    </xf>
    <xf numFmtId="3" fontId="42" fillId="81" borderId="20" xfId="226" applyNumberFormat="1" applyFont="1" applyFill="1" applyBorder="1" applyAlignment="1">
      <alignment vertical="center"/>
    </xf>
    <xf numFmtId="4" fontId="42" fillId="81" borderId="20" xfId="226" applyNumberFormat="1" applyFont="1" applyFill="1" applyBorder="1" applyAlignment="1">
      <alignment vertical="center"/>
    </xf>
    <xf numFmtId="4" fontId="42" fillId="0" borderId="20" xfId="226" applyNumberFormat="1" applyFont="1" applyFill="1" applyBorder="1" applyAlignment="1">
      <alignment vertical="center"/>
    </xf>
    <xf numFmtId="4" fontId="42" fillId="0" borderId="20" xfId="226" applyFont="1" applyFill="1" applyBorder="1" applyAlignment="1">
      <alignment vertical="center"/>
    </xf>
    <xf numFmtId="4" fontId="72" fillId="12" borderId="26" xfId="0" applyNumberFormat="1" applyFont="1" applyFill="1" applyBorder="1" applyAlignment="1">
      <alignment horizontal="center" vertical="center"/>
    </xf>
    <xf numFmtId="176" fontId="0" fillId="0" borderId="0" xfId="186" applyNumberFormat="1" applyFont="1" applyAlignment="1">
      <alignment vertical="center"/>
    </xf>
    <xf numFmtId="176" fontId="72" fillId="0" borderId="23" xfId="186" applyNumberFormat="1" applyFont="1" applyBorder="1" applyAlignment="1">
      <alignment vertical="center"/>
    </xf>
    <xf numFmtId="9" fontId="72" fillId="0" borderId="23" xfId="186" applyFont="1" applyBorder="1" applyAlignment="1">
      <alignment vertical="center"/>
    </xf>
    <xf numFmtId="9" fontId="0" fillId="0" borderId="0" xfId="186" applyFont="1" applyAlignment="1">
      <alignment vertical="center"/>
    </xf>
    <xf numFmtId="0" fontId="42" fillId="0" borderId="20" xfId="216" applyFont="1" applyFill="1" applyBorder="1" applyAlignment="1" quotePrefix="1">
      <alignment horizontal="left" vertical="center"/>
    </xf>
    <xf numFmtId="0" fontId="42" fillId="0" borderId="20" xfId="191" applyNumberFormat="1" applyFont="1" applyFill="1" applyBorder="1" quotePrefix="1">
      <alignment horizontal="left" vertical="center" indent="1"/>
    </xf>
    <xf numFmtId="0" fontId="42" fillId="0" borderId="20" xfId="191" applyNumberFormat="1" applyFont="1" applyFill="1" applyBorder="1" applyAlignment="1" quotePrefix="1">
      <alignment horizontal="left" vertical="center" indent="1"/>
    </xf>
    <xf numFmtId="0" fontId="42" fillId="0" borderId="20" xfId="204" applyNumberFormat="1" applyFont="1" applyFill="1" applyBorder="1" quotePrefix="1">
      <alignment horizontal="right" vertical="center"/>
    </xf>
    <xf numFmtId="0" fontId="42" fillId="81" borderId="20" xfId="210" applyFont="1" applyFill="1" applyBorder="1" applyAlignment="1" quotePrefix="1">
      <alignment horizontal="left" vertical="center" indent="3"/>
    </xf>
    <xf numFmtId="0" fontId="42" fillId="81" borderId="20" xfId="210" applyFont="1" applyFill="1" applyBorder="1" quotePrefix="1">
      <alignment horizontal="left" vertical="center" indent="1"/>
    </xf>
    <xf numFmtId="3" fontId="42" fillId="81" borderId="20" xfId="226" applyNumberFormat="1" applyFont="1" applyFill="1" applyBorder="1">
      <alignment horizontal="right" vertical="center"/>
    </xf>
    <xf numFmtId="4" fontId="42" fillId="81" borderId="20" xfId="226" applyNumberFormat="1" applyFont="1" applyFill="1" applyBorder="1">
      <alignment horizontal="right" vertical="center"/>
    </xf>
    <xf numFmtId="0" fontId="42" fillId="0" borderId="20" xfId="213" applyFont="1" applyFill="1" applyBorder="1" applyAlignment="1" quotePrefix="1">
      <alignment horizontal="left" vertical="center" indent="4"/>
    </xf>
    <xf numFmtId="0" fontId="42" fillId="0" borderId="20" xfId="213" applyFont="1" applyFill="1" applyBorder="1" quotePrefix="1">
      <alignment horizontal="left" vertical="center" indent="1"/>
    </xf>
    <xf numFmtId="3" fontId="42" fillId="0" borderId="20" xfId="226" applyNumberFormat="1" applyFont="1" applyFill="1" applyBorder="1">
      <alignment horizontal="right" vertical="center"/>
    </xf>
    <xf numFmtId="4" fontId="42" fillId="0" borderId="20" xfId="226" applyNumberFormat="1" applyFont="1" applyFill="1" applyBorder="1">
      <alignment horizontal="right" vertical="center"/>
    </xf>
    <xf numFmtId="0" fontId="42" fillId="0" borderId="20" xfId="216" applyFont="1" applyFill="1" applyBorder="1" applyAlignment="1" quotePrefix="1">
      <alignment horizontal="left" vertical="center" indent="5"/>
    </xf>
    <xf numFmtId="0" fontId="42" fillId="0" borderId="20" xfId="216" applyFont="1" applyFill="1" applyBorder="1" quotePrefix="1">
      <alignment horizontal="left" vertical="center" indent="1"/>
    </xf>
    <xf numFmtId="176" fontId="0" fillId="0" borderId="0" xfId="186" applyNumberFormat="1" applyFont="1" applyAlignment="1">
      <alignment vertical="center" wrapText="1"/>
    </xf>
    <xf numFmtId="176" fontId="72" fillId="0" borderId="23" xfId="186" applyNumberFormat="1" applyFont="1" applyBorder="1" applyAlignment="1">
      <alignment vertical="center" wrapText="1"/>
    </xf>
    <xf numFmtId="9" fontId="0" fillId="0" borderId="0" xfId="186" applyFont="1" applyAlignment="1">
      <alignment vertical="center" wrapText="1"/>
    </xf>
    <xf numFmtId="0" fontId="0" fillId="0" borderId="0" xfId="0" applyAlignment="1">
      <alignment wrapText="1"/>
    </xf>
    <xf numFmtId="9" fontId="72" fillId="0" borderId="23" xfId="186" applyFont="1" applyBorder="1" applyAlignment="1">
      <alignment vertical="center" wrapText="1"/>
    </xf>
    <xf numFmtId="3" fontId="42" fillId="0" borderId="2" xfId="226" applyNumberFormat="1" applyFont="1" applyFill="1" applyAlignment="1">
      <alignment horizontal="right" vertical="center"/>
    </xf>
    <xf numFmtId="0" fontId="0" fillId="0" borderId="20" xfId="0" applyBorder="1" applyAlignment="1">
      <alignment vertical="center"/>
    </xf>
    <xf numFmtId="3" fontId="0" fillId="81" borderId="20" xfId="0" applyNumberFormat="1" applyFill="1" applyBorder="1" applyAlignment="1">
      <alignment vertical="center"/>
    </xf>
    <xf numFmtId="0" fontId="0" fillId="0" borderId="20" xfId="0" applyBorder="1" applyAlignment="1">
      <alignment vertical="center" wrapText="1"/>
    </xf>
    <xf numFmtId="9" fontId="44" fillId="13" borderId="2" xfId="186" applyFont="1" applyFill="1" applyBorder="1" applyAlignment="1">
      <alignment horizontal="center" vertical="center" wrapText="1"/>
    </xf>
    <xf numFmtId="176" fontId="72" fillId="12" borderId="26" xfId="186" applyNumberFormat="1" applyFont="1" applyFill="1" applyBorder="1" applyAlignment="1">
      <alignment horizontal="center" vertical="center" wrapText="1"/>
    </xf>
    <xf numFmtId="9" fontId="44" fillId="81" borderId="2" xfId="186" applyFont="1" applyFill="1" applyBorder="1" applyAlignment="1">
      <alignment horizontal="center" vertical="center" wrapText="1"/>
    </xf>
    <xf numFmtId="3" fontId="42" fillId="0" borderId="20" xfId="226" applyNumberFormat="1" applyFont="1" applyFill="1" applyBorder="1" applyAlignment="1">
      <alignment vertical="center" wrapText="1"/>
    </xf>
    <xf numFmtId="3" fontId="42" fillId="0" borderId="2" xfId="226" applyNumberFormat="1" applyFont="1" applyFill="1" applyAlignment="1">
      <alignment horizontal="right" vertical="center" wrapText="1"/>
    </xf>
    <xf numFmtId="0" fontId="42" fillId="0" borderId="20" xfId="216" applyFont="1" applyFill="1" applyBorder="1" applyAlignment="1" quotePrefix="1">
      <alignment vertical="center" wrapText="1"/>
    </xf>
    <xf numFmtId="3" fontId="42" fillId="0" borderId="2" xfId="226" applyNumberFormat="1" applyFont="1" applyFill="1" applyAlignment="1">
      <alignment vertical="center"/>
    </xf>
    <xf numFmtId="0" fontId="0" fillId="0" borderId="20" xfId="0" applyBorder="1" applyAlignment="1">
      <alignment wrapText="1"/>
    </xf>
    <xf numFmtId="0" fontId="80" fillId="0" borderId="20" xfId="0" applyFont="1" applyBorder="1" applyAlignment="1">
      <alignment vertical="center"/>
    </xf>
    <xf numFmtId="3" fontId="81" fillId="81" borderId="20" xfId="0" applyNumberFormat="1" applyFont="1" applyFill="1" applyBorder="1" applyAlignment="1">
      <alignment vertical="center"/>
    </xf>
    <xf numFmtId="3" fontId="80" fillId="0" borderId="20" xfId="0" applyNumberFormat="1" applyFont="1" applyBorder="1" applyAlignment="1">
      <alignment vertical="center"/>
    </xf>
    <xf numFmtId="0" fontId="42" fillId="0" borderId="20" xfId="191" applyNumberFormat="1" applyFont="1" applyFill="1" applyBorder="1" applyAlignment="1" quotePrefix="1">
      <alignment horizontal="left" vertical="center"/>
    </xf>
    <xf numFmtId="0" fontId="42" fillId="0" borderId="20" xfId="204" applyNumberFormat="1" applyFont="1" applyFill="1" applyBorder="1" applyAlignment="1" quotePrefix="1">
      <alignment horizontal="right" vertical="center"/>
    </xf>
    <xf numFmtId="4" fontId="72" fillId="12" borderId="26" xfId="0" applyNumberFormat="1" applyFont="1" applyFill="1" applyBorder="1" applyAlignment="1">
      <alignment horizontal="center" vertical="center" wrapText="1"/>
    </xf>
    <xf numFmtId="2" fontId="0" fillId="81" borderId="20" xfId="0" applyNumberFormat="1" applyFill="1" applyBorder="1" applyAlignment="1">
      <alignment wrapText="1"/>
    </xf>
    <xf numFmtId="2" fontId="0" fillId="0" borderId="20" xfId="0" applyNumberFormat="1" applyBorder="1" applyAlignment="1">
      <alignment wrapText="1"/>
    </xf>
    <xf numFmtId="2" fontId="0" fillId="0" borderId="20" xfId="0" applyNumberFormat="1" applyFill="1" applyBorder="1" applyAlignment="1">
      <alignment wrapText="1"/>
    </xf>
    <xf numFmtId="0" fontId="82" fillId="0" borderId="20" xfId="0" applyFont="1" applyFill="1" applyBorder="1" applyAlignment="1">
      <alignment wrapText="1"/>
    </xf>
    <xf numFmtId="2" fontId="42" fillId="81" borderId="20" xfId="0" applyNumberFormat="1" applyFont="1" applyFill="1" applyBorder="1" applyAlignment="1">
      <alignment wrapText="1"/>
    </xf>
    <xf numFmtId="2" fontId="82" fillId="0" borderId="20" xfId="0" applyNumberFormat="1" applyFont="1" applyFill="1" applyBorder="1" applyAlignment="1">
      <alignment wrapText="1"/>
    </xf>
    <xf numFmtId="0" fontId="72" fillId="82" borderId="0" xfId="0" applyFont="1" applyFill="1" applyAlignment="1">
      <alignment/>
    </xf>
    <xf numFmtId="0" fontId="72" fillId="0" borderId="0" xfId="0" applyFont="1" applyBorder="1" applyAlignment="1">
      <alignment horizontal="center"/>
    </xf>
    <xf numFmtId="0" fontId="59" fillId="0" borderId="0" xfId="0" applyFont="1" applyFill="1" applyBorder="1" applyAlignment="1">
      <alignment wrapText="1"/>
    </xf>
    <xf numFmtId="176" fontId="56" fillId="0" borderId="0" xfId="186" applyNumberFormat="1" applyFont="1" applyFill="1" applyBorder="1" applyAlignment="1">
      <alignment/>
    </xf>
    <xf numFmtId="176" fontId="59" fillId="0" borderId="0" xfId="186" applyNumberFormat="1" applyFont="1" applyFill="1" applyBorder="1" applyAlignment="1">
      <alignment/>
    </xf>
    <xf numFmtId="0" fontId="72" fillId="80" borderId="0" xfId="0" applyFont="1" applyFill="1" applyBorder="1" applyAlignment="1">
      <alignment horizontal="center" vertical="center" wrapText="1"/>
    </xf>
    <xf numFmtId="9" fontId="0" fillId="0" borderId="0" xfId="186" applyFont="1" applyBorder="1" applyAlignment="1">
      <alignment horizontal="right"/>
    </xf>
    <xf numFmtId="0" fontId="72" fillId="0" borderId="23" xfId="0" applyFont="1" applyBorder="1" applyAlignment="1">
      <alignment horizontal="right"/>
    </xf>
    <xf numFmtId="0" fontId="72" fillId="80" borderId="0" xfId="0" applyFont="1" applyFill="1" applyBorder="1" applyAlignment="1">
      <alignment horizontal="right"/>
    </xf>
    <xf numFmtId="0" fontId="0" fillId="0" borderId="0" xfId="0" applyBorder="1" applyAlignment="1">
      <alignment horizontal="center" wrapText="1"/>
    </xf>
    <xf numFmtId="176" fontId="0" fillId="0" borderId="0" xfId="0" applyNumberFormat="1" applyAlignment="1">
      <alignment/>
    </xf>
    <xf numFmtId="2" fontId="0" fillId="0" borderId="0" xfId="0" applyNumberFormat="1" applyAlignment="1">
      <alignment horizontal="right" vertical="center" wrapText="1"/>
    </xf>
    <xf numFmtId="9" fontId="0" fillId="0" borderId="0" xfId="186" applyFont="1" applyBorder="1" applyAlignment="1">
      <alignment horizontal="right"/>
    </xf>
    <xf numFmtId="176" fontId="0" fillId="0" borderId="0" xfId="186" applyNumberFormat="1" applyFont="1" applyAlignment="1">
      <alignment horizontal="right"/>
    </xf>
    <xf numFmtId="9" fontId="0" fillId="0" borderId="0" xfId="186" applyFont="1" applyBorder="1" applyAlignment="1">
      <alignment horizontal="right"/>
    </xf>
    <xf numFmtId="176" fontId="72" fillId="80" borderId="24" xfId="186" applyNumberFormat="1" applyFont="1" applyFill="1" applyBorder="1" applyAlignment="1">
      <alignment horizontal="right" vertical="center"/>
    </xf>
    <xf numFmtId="0" fontId="72" fillId="80" borderId="0" xfId="0" applyFont="1" applyFill="1" applyBorder="1" applyAlignment="1">
      <alignment horizontal="right" vertical="center"/>
    </xf>
    <xf numFmtId="0" fontId="72" fillId="80" borderId="24" xfId="0" applyFont="1" applyFill="1" applyBorder="1" applyAlignment="1">
      <alignment horizontal="right"/>
    </xf>
    <xf numFmtId="9" fontId="0" fillId="0" borderId="0" xfId="186" applyFont="1" applyBorder="1" applyAlignment="1">
      <alignment horizontal="right"/>
    </xf>
    <xf numFmtId="0" fontId="72" fillId="0" borderId="24"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4" xfId="0" applyFont="1" applyBorder="1" applyAlignment="1">
      <alignment horizontal="center"/>
    </xf>
    <xf numFmtId="0" fontId="72" fillId="0" borderId="0" xfId="0" applyFont="1" applyBorder="1" applyAlignment="1">
      <alignment horizontal="center"/>
    </xf>
    <xf numFmtId="0" fontId="72" fillId="0" borderId="27" xfId="0" applyFont="1" applyBorder="1" applyAlignment="1">
      <alignment horizontal="center"/>
    </xf>
    <xf numFmtId="0" fontId="72" fillId="0" borderId="28" xfId="0" applyFont="1" applyBorder="1" applyAlignment="1">
      <alignment horizontal="center"/>
    </xf>
    <xf numFmtId="0" fontId="72" fillId="0" borderId="24" xfId="0" applyFont="1" applyBorder="1" applyAlignment="1">
      <alignment horizontal="center" vertical="center"/>
    </xf>
    <xf numFmtId="0" fontId="72" fillId="0" borderId="0" xfId="0" applyFont="1" applyBorder="1" applyAlignment="1">
      <alignment horizontal="center" vertical="center"/>
    </xf>
    <xf numFmtId="0" fontId="72" fillId="0" borderId="27" xfId="0" applyFont="1" applyBorder="1" applyAlignment="1">
      <alignment horizontal="center" vertical="center"/>
    </xf>
    <xf numFmtId="0" fontId="72" fillId="0" borderId="28" xfId="0" applyFont="1" applyBorder="1" applyAlignment="1">
      <alignment horizontal="center" vertic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525"/>
          <c:w val="0.97275"/>
          <c:h val="0.89"/>
        </c:manualLayout>
      </c:layout>
      <c:barChart>
        <c:barDir val="col"/>
        <c:grouping val="clustered"/>
        <c:varyColors val="0"/>
        <c:ser>
          <c:idx val="3"/>
          <c:order val="0"/>
          <c:tx>
            <c:strRef>
              <c:f>'14C-1_eriala_Kardioloogia'!$C$5</c:f>
              <c:strCache>
                <c:ptCount val="1"/>
                <c:pt idx="0">
                  <c:v>Toimeainepõhise retseptide  osakaal,% 2016</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errBars>
            <c:errDir val="y"/>
            <c:errBarType val="both"/>
            <c:errValType val="cust"/>
            <c:plus>
              <c:numRef>
                <c:f>'14C-1_eriala_Kardioloogia'!$K$6:$K$27</c:f>
                <c:numCache>
                  <c:ptCount val="22"/>
                  <c:pt idx="0">
                    <c:v>0.002230543534071705</c:v>
                  </c:pt>
                  <c:pt idx="1">
                    <c:v>0</c:v>
                  </c:pt>
                  <c:pt idx="2">
                    <c:v>0.0019575471698113356</c:v>
                  </c:pt>
                  <c:pt idx="3">
                    <c:v>0.0017936541851396592</c:v>
                  </c:pt>
                  <c:pt idx="4">
                    <c:v>0.003718561735049808</c:v>
                  </c:pt>
                  <c:pt idx="5">
                    <c:v>0.0026217208101128042</c:v>
                  </c:pt>
                  <c:pt idx="6">
                    <c:v>0.0020170247263883168</c:v>
                  </c:pt>
                  <c:pt idx="7">
                    <c:v>0.0013135277550649915</c:v>
                  </c:pt>
                  <c:pt idx="8">
                    <c:v>0.0015899925977483909</c:v>
                  </c:pt>
                  <c:pt idx="9">
                    <c:v>0</c:v>
                  </c:pt>
                  <c:pt idx="10">
                    <c:v>0.015157894736842037</c:v>
                  </c:pt>
                  <c:pt idx="11">
                    <c:v>0.04663157894736847</c:v>
                  </c:pt>
                  <c:pt idx="12">
                    <c:v>0</c:v>
                  </c:pt>
                  <c:pt idx="13">
                    <c:v>0.034751173708920224</c:v>
                  </c:pt>
                  <c:pt idx="14">
                    <c:v>0.003651884700665131</c:v>
                  </c:pt>
                  <c:pt idx="15">
                    <c:v>0.004465517241379335</c:v>
                  </c:pt>
                  <c:pt idx="16">
                    <c:v>0</c:v>
                  </c:pt>
                  <c:pt idx="17">
                    <c:v>0</c:v>
                  </c:pt>
                  <c:pt idx="18">
                    <c:v>0.010712530712530643</c:v>
                  </c:pt>
                  <c:pt idx="19">
                    <c:v>0</c:v>
                  </c:pt>
                  <c:pt idx="20">
                    <c:v>0.003244717838994382</c:v>
                  </c:pt>
                  <c:pt idx="21">
                    <c:v>0.002644120081257917</c:v>
                  </c:pt>
                </c:numCache>
              </c:numRef>
            </c:plus>
            <c:minus>
              <c:numRef>
                <c:f>'14C-1_eriala_Kardioloogia'!$J$6:$J$27</c:f>
                <c:numCache>
                  <c:ptCount val="22"/>
                  <c:pt idx="0">
                    <c:v>0.0027694564659282994</c:v>
                  </c:pt>
                  <c:pt idx="1">
                    <c:v>0</c:v>
                  </c:pt>
                  <c:pt idx="2">
                    <c:v>0.002042452830188668</c:v>
                  </c:pt>
                  <c:pt idx="3">
                    <c:v>0.0022063458148603443</c:v>
                  </c:pt>
                  <c:pt idx="4">
                    <c:v>0.0032814382649501983</c:v>
                  </c:pt>
                  <c:pt idx="5">
                    <c:v>0.003378279189887201</c:v>
                  </c:pt>
                  <c:pt idx="6">
                    <c:v>0.001982975273611687</c:v>
                  </c:pt>
                  <c:pt idx="7">
                    <c:v>0.0006864722449350102</c:v>
                  </c:pt>
                  <c:pt idx="8">
                    <c:v>0.0014100074022516118</c:v>
                  </c:pt>
                  <c:pt idx="9">
                    <c:v>0.03500000000000003</c:v>
                  </c:pt>
                  <c:pt idx="10">
                    <c:v>0.018842105263157882</c:v>
                  </c:pt>
                  <c:pt idx="11">
                    <c:v>0.060368421052631516</c:v>
                  </c:pt>
                  <c:pt idx="12">
                    <c:v>0.5369999999999999</c:v>
                  </c:pt>
                  <c:pt idx="13">
                    <c:v>0.04024882629107973</c:v>
                  </c:pt>
                  <c:pt idx="14">
                    <c:v>0.00834811529933488</c:v>
                  </c:pt>
                  <c:pt idx="15">
                    <c:v>0.0055344827586206735</c:v>
                  </c:pt>
                  <c:pt idx="16">
                    <c:v>0.008000000000000007</c:v>
                  </c:pt>
                  <c:pt idx="17">
                    <c:v>0.0050000000000000044</c:v>
                  </c:pt>
                  <c:pt idx="18">
                    <c:v>0.01528746928746938</c:v>
                  </c:pt>
                  <c:pt idx="19">
                    <c:v>0</c:v>
                  </c:pt>
                  <c:pt idx="20">
                    <c:v>0.004755282161005625</c:v>
                  </c:pt>
                  <c:pt idx="21">
                    <c:v>0.0033558799187420885</c:v>
                  </c:pt>
                </c:numCache>
              </c:numRef>
            </c:minus>
            <c:noEndCap val="0"/>
            <c:spPr>
              <a:ln w="3175">
                <a:solidFill>
                  <a:srgbClr val="000000"/>
                </a:solidFill>
              </a:ln>
            </c:spPr>
          </c:errBars>
          <c:cat>
            <c:multiLvlStrRef>
              <c:f>'14C-1_eriala_Kardioloogia'!$A$6:$B$27</c:f>
              <c:multiLvlStrCache/>
            </c:multiLvlStrRef>
          </c:cat>
          <c:val>
            <c:numRef>
              <c:f>'14C-1_eriala_Kardioloogia'!$C$6:$C$27</c:f>
              <c:numCache/>
            </c:numRef>
          </c:val>
        </c:ser>
        <c:gapWidth val="75"/>
        <c:axId val="12412700"/>
        <c:axId val="44605437"/>
      </c:barChart>
      <c:lineChart>
        <c:grouping val="standard"/>
        <c:varyColors val="0"/>
        <c:ser>
          <c:idx val="0"/>
          <c:order val="1"/>
          <c:tx>
            <c:strRef>
              <c:f>'14C-1_eriala_Kardioloogia'!$F$5</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'14C-1_eriala_Kardioloogia'!$F$6:$F$27</c:f>
              <c:numCache/>
            </c:numRef>
          </c:val>
          <c:smooth val="0"/>
        </c:ser>
        <c:ser>
          <c:idx val="1"/>
          <c:order val="2"/>
          <c:tx>
            <c:strRef>
              <c:f>'14C-1_eriala_Kardioloogia'!$E$5</c:f>
              <c:strCache>
                <c:ptCount val="1"/>
                <c:pt idx="0">
                  <c:v>Toimeainepõhise retseptide  osakaal,% 2015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'14C-1_eriala_Kardioloogia'!$E$6:$E$27</c:f>
              <c:numCache/>
            </c:numRef>
          </c:val>
          <c:smooth val="0"/>
        </c:ser>
        <c:ser>
          <c:idx val="2"/>
          <c:order val="3"/>
          <c:tx>
            <c:strRef>
              <c:f>'14C-1_eriala_Kardioloogia'!$G$5</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'14C-1_eriala_Kardioloogia'!$G$6:$G$27</c:f>
              <c:numCache/>
            </c:numRef>
          </c:val>
          <c:smooth val="0"/>
        </c:ser>
        <c:axId val="12412700"/>
        <c:axId val="44605437"/>
      </c:lineChart>
      <c:catAx>
        <c:axId val="1241270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605437"/>
        <c:crosses val="autoZero"/>
        <c:auto val="1"/>
        <c:lblOffset val="100"/>
        <c:tickLblSkip val="1"/>
        <c:noMultiLvlLbl val="0"/>
      </c:catAx>
      <c:valAx>
        <c:axId val="44605437"/>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2412700"/>
        <c:crossesAt val="1"/>
        <c:crossBetween val="between"/>
        <c:dispUnits/>
      </c:valAx>
      <c:spPr>
        <a:solidFill>
          <a:srgbClr val="FFFFFF"/>
        </a:solidFill>
        <a:ln w="3175">
          <a:noFill/>
        </a:ln>
      </c:spPr>
    </c:plotArea>
    <c:legend>
      <c:legendPos val="r"/>
      <c:layout>
        <c:manualLayout>
          <c:xMode val="edge"/>
          <c:yMode val="edge"/>
          <c:x val="0.0115"/>
          <c:y val="0.88825"/>
          <c:w val="0.97275"/>
          <c:h val="0.105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075"/>
          <c:w val="0.97275"/>
          <c:h val="0.9125"/>
        </c:manualLayout>
      </c:layout>
      <c:barChart>
        <c:barDir val="col"/>
        <c:grouping val="clustered"/>
        <c:varyColors val="0"/>
        <c:ser>
          <c:idx val="3"/>
          <c:order val="0"/>
          <c:tx>
            <c:strRef>
              <c:f>'14C-1_eriala_Kardioloogia'!$C$33</c:f>
              <c:strCache>
                <c:ptCount val="1"/>
                <c:pt idx="0">
                  <c:v>2016 -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'14C-1_eriala_Kardioloogia'!$A$34:$B$55</c:f>
              <c:multiLvlStrCache/>
            </c:multiLvlStrRef>
          </c:cat>
          <c:val>
            <c:numRef>
              <c:f>'14C-1_eriala_Kardioloogia'!$C$34:$C$55</c:f>
              <c:numCache/>
            </c:numRef>
          </c:val>
        </c:ser>
        <c:gapWidth val="75"/>
        <c:axId val="65904614"/>
        <c:axId val="56270615"/>
      </c:barChart>
      <c:lineChart>
        <c:grouping val="standard"/>
        <c:varyColors val="0"/>
        <c:ser>
          <c:idx val="0"/>
          <c:order val="1"/>
          <c:tx>
            <c:strRef>
              <c:f>'14C-1_eriala_Kardioloogia'!$F$33</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'14C-1_eriala_Kardioloogia'!$F$34:$F$55</c:f>
              <c:numCache/>
            </c:numRef>
          </c:val>
          <c:smooth val="0"/>
        </c:ser>
        <c:ser>
          <c:idx val="1"/>
          <c:order val="2"/>
          <c:tx>
            <c:strRef>
              <c:f>'14C-1_eriala_Kardioloogia'!$E$33</c:f>
              <c:strCache>
                <c:ptCount val="1"/>
                <c:pt idx="0">
                  <c:v>2015 -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'14C-1_eriala_Kardioloogia'!$E$34:$E$55</c:f>
              <c:numCache/>
            </c:numRef>
          </c:val>
          <c:smooth val="0"/>
        </c:ser>
        <c:ser>
          <c:idx val="2"/>
          <c:order val="3"/>
          <c:tx>
            <c:strRef>
              <c:f>'14C-1_eriala_Kardioloogia'!$G$33</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'14C-1_eriala_Kardioloogia'!$G$34:$G$55</c:f>
              <c:numCache/>
            </c:numRef>
          </c:val>
          <c:smooth val="0"/>
        </c:ser>
        <c:axId val="65904614"/>
        <c:axId val="56270615"/>
      </c:lineChart>
      <c:catAx>
        <c:axId val="6590461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6270615"/>
        <c:crosses val="autoZero"/>
        <c:auto val="1"/>
        <c:lblOffset val="100"/>
        <c:tickLblSkip val="1"/>
        <c:noMultiLvlLbl val="0"/>
      </c:catAx>
      <c:valAx>
        <c:axId val="56270615"/>
        <c:scaling>
          <c:orientation val="minMax"/>
          <c:max val="3"/>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5904614"/>
        <c:crossesAt val="1"/>
        <c:crossBetween val="between"/>
        <c:dispUnits/>
      </c:valAx>
      <c:spPr>
        <a:solidFill>
          <a:srgbClr val="FFFFFF"/>
        </a:solidFill>
        <a:ln w="3175">
          <a:noFill/>
        </a:ln>
      </c:spPr>
    </c:plotArea>
    <c:legend>
      <c:legendPos val="r"/>
      <c:layout>
        <c:manualLayout>
          <c:xMode val="edge"/>
          <c:yMode val="edge"/>
          <c:x val="0.06425"/>
          <c:y val="0.89725"/>
          <c:w val="0.90425"/>
          <c:h val="0.099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1"/>
          <c:w val="0.98025"/>
          <c:h val="0.90625"/>
        </c:manualLayout>
      </c:layout>
      <c:barChart>
        <c:barDir val="col"/>
        <c:grouping val="clustered"/>
        <c:varyColors val="0"/>
        <c:ser>
          <c:idx val="3"/>
          <c:order val="0"/>
          <c:tx>
            <c:strRef>
              <c:f>'14C-2_eriala_Sa_ja_günekoloogia'!$C$5</c:f>
              <c:strCache>
                <c:ptCount val="1"/>
                <c:pt idx="0">
                  <c:v>Toimeainepõhise retseptide  osakaal,% 2016</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errBars>
            <c:errDir val="y"/>
            <c:errBarType val="both"/>
            <c:errValType val="cust"/>
            <c:plus>
              <c:numRef>
                <c:f>'14C-2_eriala_Sa_ja_günekoloogia'!$K$6:$K$27</c:f>
                <c:numCache>
                  <c:ptCount val="22"/>
                  <c:pt idx="0">
                    <c:v>0.010630951015257573</c:v>
                  </c:pt>
                  <c:pt idx="1">
                    <c:v>0</c:v>
                  </c:pt>
                  <c:pt idx="2">
                    <c:v>0.0032703683542006923</c:v>
                  </c:pt>
                  <c:pt idx="3">
                    <c:v>0.003456774926616779</c:v>
                  </c:pt>
                  <c:pt idx="4">
                    <c:v>0.004165549209502517</c:v>
                  </c:pt>
                  <c:pt idx="5">
                    <c:v>0.006472098301635754</c:v>
                  </c:pt>
                  <c:pt idx="6">
                    <c:v>0.00260991700361779</c:v>
                  </c:pt>
                  <c:pt idx="7">
                    <c:v>0.0022588235294117576</c:v>
                  </c:pt>
                  <c:pt idx="8">
                    <c:v>0.0020493239905595706</c:v>
                  </c:pt>
                  <c:pt idx="9">
                    <c:v>0.02708100147275405</c:v>
                  </c:pt>
                  <c:pt idx="10">
                    <c:v>0.018333333333333368</c:v>
                  </c:pt>
                  <c:pt idx="11">
                    <c:v>0.015699792960662484</c:v>
                  </c:pt>
                  <c:pt idx="12">
                    <c:v>0.012289254735351418</c:v>
                  </c:pt>
                  <c:pt idx="13">
                    <c:v>0.019362787803360287</c:v>
                  </c:pt>
                  <c:pt idx="14">
                    <c:v>0.005475428903751078</c:v>
                  </c:pt>
                  <c:pt idx="15">
                    <c:v>0.001333888981496889</c:v>
                  </c:pt>
                  <c:pt idx="16">
                    <c:v>0.016403369672943424</c:v>
                  </c:pt>
                  <c:pt idx="17">
                    <c:v>0.0027979984198051033</c:v>
                  </c:pt>
                  <c:pt idx="18">
                    <c:v>0.013656358013461878</c:v>
                  </c:pt>
                  <c:pt idx="19">
                    <c:v>0.005402674591381884</c:v>
                  </c:pt>
                  <c:pt idx="20">
                    <c:v>0.004302949061662176</c:v>
                  </c:pt>
                  <c:pt idx="21">
                    <c:v>0.003477165420131212</c:v>
                  </c:pt>
                </c:numCache>
              </c:numRef>
            </c:plus>
            <c:minus>
              <c:numRef>
                <c:f>'14C-2_eriala_Sa_ja_günekoloogia'!$J$6:$J$27</c:f>
                <c:numCache>
                  <c:ptCount val="22"/>
                  <c:pt idx="0">
                    <c:v>0.010369048984742446</c:v>
                  </c:pt>
                  <c:pt idx="1">
                    <c:v>0</c:v>
                  </c:pt>
                  <c:pt idx="2">
                    <c:v>0.003729631645799314</c:v>
                  </c:pt>
                  <c:pt idx="3">
                    <c:v>0.003543225073383227</c:v>
                  </c:pt>
                  <c:pt idx="4">
                    <c:v>0.00383445079049749</c:v>
                  </c:pt>
                  <c:pt idx="5">
                    <c:v>0.006527901698364147</c:v>
                  </c:pt>
                  <c:pt idx="6">
                    <c:v>0.0023900829963822146</c:v>
                  </c:pt>
                  <c:pt idx="7">
                    <c:v>0.001741176470588246</c:v>
                  </c:pt>
                  <c:pt idx="8">
                    <c:v>0.001950676009440433</c:v>
                  </c:pt>
                  <c:pt idx="9">
                    <c:v>0.026918998527245885</c:v>
                  </c:pt>
                  <c:pt idx="10">
                    <c:v>0.018666666666666665</c:v>
                  </c:pt>
                  <c:pt idx="11">
                    <c:v>0.016300207039337433</c:v>
                  </c:pt>
                  <c:pt idx="12">
                    <c:v>0.011710745264648603</c:v>
                  </c:pt>
                  <c:pt idx="13">
                    <c:v>0.017637212196639718</c:v>
                  </c:pt>
                  <c:pt idx="14">
                    <c:v>0.006524571096248932</c:v>
                  </c:pt>
                  <c:pt idx="15">
                    <c:v>0.0006661110185031127</c:v>
                  </c:pt>
                  <c:pt idx="16">
                    <c:v>0.017596630327056495</c:v>
                  </c:pt>
                  <c:pt idx="17">
                    <c:v>0.004202001580194903</c:v>
                  </c:pt>
                  <c:pt idx="18">
                    <c:v>0.01334364198653809</c:v>
                  </c:pt>
                  <c:pt idx="19">
                    <c:v>0.0065973254086181266</c:v>
                  </c:pt>
                  <c:pt idx="20">
                    <c:v>0.004697050938337832</c:v>
                  </c:pt>
                  <c:pt idx="21">
                    <c:v>0.0035228345798687943</c:v>
                  </c:pt>
                </c:numCache>
              </c:numRef>
            </c:minus>
            <c:noEndCap val="0"/>
            <c:spPr>
              <a:ln w="3175">
                <a:solidFill>
                  <a:srgbClr val="000000"/>
                </a:solidFill>
              </a:ln>
            </c:spPr>
          </c:errBars>
          <c:cat>
            <c:multiLvlStrRef>
              <c:f>'14C-2_eriala_Sa_ja_günekoloogia'!$A$6:$B$27</c:f>
              <c:multiLvlStrCache/>
            </c:multiLvlStrRef>
          </c:cat>
          <c:val>
            <c:numRef>
              <c:f>'14C-2_eriala_Sa_ja_günekoloogia'!$C$6:$C$27</c:f>
              <c:numCache/>
            </c:numRef>
          </c:val>
        </c:ser>
        <c:gapWidth val="75"/>
        <c:axId val="36673488"/>
        <c:axId val="61625937"/>
      </c:barChart>
      <c:lineChart>
        <c:grouping val="standard"/>
        <c:varyColors val="0"/>
        <c:ser>
          <c:idx val="0"/>
          <c:order val="1"/>
          <c:tx>
            <c:strRef>
              <c:f>'14C-2_eriala_Sa_ja_günekoloogia'!$F$5</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'14C-2_eriala_Sa_ja_günekoloogia'!$F$6:$F$27</c:f>
              <c:numCache/>
            </c:numRef>
          </c:val>
          <c:smooth val="0"/>
        </c:ser>
        <c:ser>
          <c:idx val="1"/>
          <c:order val="2"/>
          <c:tx>
            <c:strRef>
              <c:f>'14C-2_eriala_Sa_ja_günekoloogia'!$E$5</c:f>
              <c:strCache>
                <c:ptCount val="1"/>
                <c:pt idx="0">
                  <c:v>Toimeainepõhise retseptide  osakaal,% 2015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'14C-2_eriala_Sa_ja_günekoloogia'!$E$6:$E$27</c:f>
              <c:numCache/>
            </c:numRef>
          </c:val>
          <c:smooth val="0"/>
        </c:ser>
        <c:ser>
          <c:idx val="2"/>
          <c:order val="3"/>
          <c:tx>
            <c:strRef>
              <c:f>'14C-2_eriala_Sa_ja_günekoloogia'!$G$5</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'14C-2_eriala_Sa_ja_günekoloogia'!$G$6:$G$27</c:f>
              <c:numCache/>
            </c:numRef>
          </c:val>
          <c:smooth val="0"/>
        </c:ser>
        <c:axId val="36673488"/>
        <c:axId val="61625937"/>
      </c:lineChart>
      <c:catAx>
        <c:axId val="3667348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1625937"/>
        <c:crosses val="autoZero"/>
        <c:auto val="1"/>
        <c:lblOffset val="100"/>
        <c:tickLblSkip val="1"/>
        <c:noMultiLvlLbl val="0"/>
      </c:catAx>
      <c:valAx>
        <c:axId val="61625937"/>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6673488"/>
        <c:crossesAt val="1"/>
        <c:crossBetween val="between"/>
        <c:dispUnits/>
      </c:valAx>
      <c:spPr>
        <a:solidFill>
          <a:srgbClr val="FFFFFF"/>
        </a:solidFill>
        <a:ln w="3175">
          <a:noFill/>
        </a:ln>
      </c:spPr>
    </c:plotArea>
    <c:legend>
      <c:legendPos val="r"/>
      <c:layout>
        <c:manualLayout>
          <c:xMode val="edge"/>
          <c:yMode val="edge"/>
          <c:x val="0.0475"/>
          <c:y val="0.891"/>
          <c:w val="0.9325"/>
          <c:h val="0.107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25"/>
          <c:w val="0.9715"/>
          <c:h val="0.89525"/>
        </c:manualLayout>
      </c:layout>
      <c:barChart>
        <c:barDir val="col"/>
        <c:grouping val="clustered"/>
        <c:varyColors val="0"/>
        <c:ser>
          <c:idx val="3"/>
          <c:order val="0"/>
          <c:tx>
            <c:strRef>
              <c:f>'14C-2_eriala_Sa_ja_günekoloogia'!$C$33</c:f>
              <c:strCache>
                <c:ptCount val="1"/>
                <c:pt idx="0">
                  <c:v>2016 -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'14C-2_eriala_Sa_ja_günekoloogia'!$A$34:$B$55</c:f>
              <c:multiLvlStrCache/>
            </c:multiLvlStrRef>
          </c:cat>
          <c:val>
            <c:numRef>
              <c:f>'14C-2_eriala_Sa_ja_günekoloogia'!$C$34:$C$55</c:f>
              <c:numCache/>
            </c:numRef>
          </c:val>
        </c:ser>
        <c:gapWidth val="75"/>
        <c:axId val="17762522"/>
        <c:axId val="25644971"/>
      </c:barChart>
      <c:lineChart>
        <c:grouping val="standard"/>
        <c:varyColors val="0"/>
        <c:ser>
          <c:idx val="0"/>
          <c:order val="1"/>
          <c:tx>
            <c:strRef>
              <c:f>'14C-2_eriala_Sa_ja_günekoloogia'!$F$33</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'14C-2_eriala_Sa_ja_günekoloogia'!$F$34:$F$55</c:f>
              <c:numCache/>
            </c:numRef>
          </c:val>
          <c:smooth val="0"/>
        </c:ser>
        <c:ser>
          <c:idx val="1"/>
          <c:order val="2"/>
          <c:tx>
            <c:strRef>
              <c:f>'14C-2_eriala_Sa_ja_günekoloogia'!$E$33</c:f>
              <c:strCache>
                <c:ptCount val="1"/>
                <c:pt idx="0">
                  <c:v>2015 -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'14C-2_eriala_Sa_ja_günekoloogia'!$E$34:$E$55</c:f>
              <c:numCache/>
            </c:numRef>
          </c:val>
          <c:smooth val="0"/>
        </c:ser>
        <c:ser>
          <c:idx val="2"/>
          <c:order val="3"/>
          <c:tx>
            <c:strRef>
              <c:f>'14C-2_eriala_Sa_ja_günekoloogia'!$G$33</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'14C-2_eriala_Sa_ja_günekoloogia'!$G$34:$G$55</c:f>
              <c:numCache/>
            </c:numRef>
          </c:val>
          <c:smooth val="0"/>
        </c:ser>
        <c:axId val="17762522"/>
        <c:axId val="25644971"/>
      </c:lineChart>
      <c:catAx>
        <c:axId val="1776252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5644971"/>
        <c:crosses val="autoZero"/>
        <c:auto val="1"/>
        <c:lblOffset val="100"/>
        <c:tickLblSkip val="1"/>
        <c:noMultiLvlLbl val="0"/>
      </c:catAx>
      <c:valAx>
        <c:axId val="25644971"/>
        <c:scaling>
          <c:orientation val="minMax"/>
          <c:max val="1.8"/>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7762522"/>
        <c:crossesAt val="1"/>
        <c:crossBetween val="between"/>
        <c:dispUnits/>
      </c:valAx>
      <c:spPr>
        <a:solidFill>
          <a:srgbClr val="FFFFFF"/>
        </a:solidFill>
        <a:ln w="3175">
          <a:noFill/>
        </a:ln>
      </c:spPr>
    </c:plotArea>
    <c:legend>
      <c:legendPos val="r"/>
      <c:layout>
        <c:manualLayout>
          <c:xMode val="edge"/>
          <c:yMode val="edge"/>
          <c:x val="0.1815"/>
          <c:y val="0.889"/>
          <c:w val="0.71975"/>
          <c:h val="0.109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525"/>
          <c:w val="0.97575"/>
          <c:h val="0.87675"/>
        </c:manualLayout>
      </c:layout>
      <c:barChart>
        <c:barDir val="col"/>
        <c:grouping val="clustered"/>
        <c:varyColors val="0"/>
        <c:ser>
          <c:idx val="3"/>
          <c:order val="0"/>
          <c:tx>
            <c:strRef>
              <c:f>'14C-3_eriala_Neuroloogia'!$C$5</c:f>
              <c:strCache>
                <c:ptCount val="1"/>
                <c:pt idx="0">
                  <c:v>Toimeainepõhise retseptide  osakaal,% 2016</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errBars>
            <c:errDir val="y"/>
            <c:errBarType val="both"/>
            <c:errValType val="cust"/>
            <c:plus>
              <c:numRef>
                <c:f>'14C-3_eriala_Neuroloogia'!$K$6:$K$27</c:f>
                <c:numCache>
                  <c:ptCount val="22"/>
                  <c:pt idx="0">
                    <c:v>0.0030416807861741724</c:v>
                  </c:pt>
                  <c:pt idx="1">
                    <c:v>0.006622585438335826</c:v>
                  </c:pt>
                  <c:pt idx="2">
                    <c:v>0.003415881931824516</c:v>
                  </c:pt>
                  <c:pt idx="3">
                    <c:v>0.001963705676536587</c:v>
                  </c:pt>
                  <c:pt idx="4">
                    <c:v>0.0014461557570487615</c:v>
                  </c:pt>
                  <c:pt idx="5">
                    <c:v>0.0012381414298185955</c:v>
                  </c:pt>
                  <c:pt idx="6">
                    <c:v>0.003653185528079028</c:v>
                  </c:pt>
                  <c:pt idx="7">
                    <c:v>0.0026517353393742393</c:v>
                  </c:pt>
                  <c:pt idx="8">
                    <c:v>0.0013004642754427254</c:v>
                  </c:pt>
                  <c:pt idx="9">
                    <c:v>0</c:v>
                  </c:pt>
                  <c:pt idx="10">
                    <c:v>0.005341625207296849</c:v>
                  </c:pt>
                  <c:pt idx="11">
                    <c:v>0.015862411718545633</c:v>
                  </c:pt>
                  <c:pt idx="12">
                    <c:v>0.012111037673496305</c:v>
                  </c:pt>
                  <c:pt idx="13">
                    <c:v>0.005332361516035</c:v>
                  </c:pt>
                  <c:pt idx="14">
                    <c:v>0</c:v>
                  </c:pt>
                  <c:pt idx="15">
                    <c:v>0.002098360655737652</c:v>
                  </c:pt>
                  <c:pt idx="16">
                    <c:v>0</c:v>
                  </c:pt>
                  <c:pt idx="17">
                    <c:v>0.005108356290174476</c:v>
                  </c:pt>
                  <c:pt idx="18">
                    <c:v>0.009161073825503463</c:v>
                  </c:pt>
                  <c:pt idx="19">
                    <c:v>0.009022592152199693</c:v>
                  </c:pt>
                  <c:pt idx="20">
                    <c:v>0.011700098328416897</c:v>
                  </c:pt>
                  <c:pt idx="21">
                    <c:v>0.004946072001165924</c:v>
                  </c:pt>
                </c:numCache>
              </c:numRef>
            </c:plus>
            <c:minus>
              <c:numRef>
                <c:f>'14C-3_eriala_Neuroloogia'!$J$6:$J$27</c:f>
                <c:numCache>
                  <c:ptCount val="22"/>
                  <c:pt idx="0">
                    <c:v>0.002958319213825833</c:v>
                  </c:pt>
                  <c:pt idx="1">
                    <c:v>0.007377414561664186</c:v>
                  </c:pt>
                  <c:pt idx="2">
                    <c:v>0.0035841180681754903</c:v>
                  </c:pt>
                  <c:pt idx="3">
                    <c:v>0.0020362943234634168</c:v>
                  </c:pt>
                  <c:pt idx="4">
                    <c:v>0.0015538442429512411</c:v>
                  </c:pt>
                  <c:pt idx="5">
                    <c:v>0.0017618585701814071</c:v>
                  </c:pt>
                  <c:pt idx="6">
                    <c:v>0.004346814471920979</c:v>
                  </c:pt>
                  <c:pt idx="7">
                    <c:v>0.003348264660625766</c:v>
                  </c:pt>
                  <c:pt idx="8">
                    <c:v>0.0016995357245572773</c:v>
                  </c:pt>
                  <c:pt idx="9">
                    <c:v>0.08599999999999997</c:v>
                  </c:pt>
                  <c:pt idx="10">
                    <c:v>0.001358374792703151</c:v>
                  </c:pt>
                  <c:pt idx="11">
                    <c:v>0.016137588281454396</c:v>
                  </c:pt>
                  <c:pt idx="12">
                    <c:v>0.013888962326503607</c:v>
                  </c:pt>
                  <c:pt idx="13">
                    <c:v>0.0066676384839650105</c:v>
                  </c:pt>
                  <c:pt idx="14">
                    <c:v>0.039000000000000035</c:v>
                  </c:pt>
                  <c:pt idx="15">
                    <c:v>0.0029016393442623523</c:v>
                  </c:pt>
                  <c:pt idx="16">
                    <c:v>0.0030000000000000027</c:v>
                  </c:pt>
                  <c:pt idx="17">
                    <c:v>0.005891643709825534</c:v>
                  </c:pt>
                  <c:pt idx="18">
                    <c:v>0.009838926174496554</c:v>
                  </c:pt>
                  <c:pt idx="19">
                    <c:v>0.010977407847800325</c:v>
                  </c:pt>
                  <c:pt idx="20">
                    <c:v>0.011299901671583124</c:v>
                  </c:pt>
                  <c:pt idx="21">
                    <c:v>0.004053927998834084</c:v>
                  </c:pt>
                </c:numCache>
              </c:numRef>
            </c:minus>
            <c:noEndCap val="0"/>
            <c:spPr>
              <a:ln w="3175">
                <a:solidFill>
                  <a:srgbClr val="000000"/>
                </a:solidFill>
              </a:ln>
            </c:spPr>
          </c:errBars>
          <c:cat>
            <c:multiLvlStrRef>
              <c:f>'14C-3_eriala_Neuroloogia'!$A$6:$B$27</c:f>
              <c:multiLvlStrCache/>
            </c:multiLvlStrRef>
          </c:cat>
          <c:val>
            <c:numRef>
              <c:f>'14C-3_eriala_Neuroloogia'!$C$6:$C$27</c:f>
              <c:numCache/>
            </c:numRef>
          </c:val>
        </c:ser>
        <c:gapWidth val="75"/>
        <c:axId val="29478148"/>
        <c:axId val="63976741"/>
      </c:barChart>
      <c:lineChart>
        <c:grouping val="standard"/>
        <c:varyColors val="0"/>
        <c:ser>
          <c:idx val="0"/>
          <c:order val="1"/>
          <c:tx>
            <c:strRef>
              <c:f>'14C-3_eriala_Neuroloogia'!$F$5</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'14C-3_eriala_Neuroloogia'!$F$6:$F$27</c:f>
              <c:numCache/>
            </c:numRef>
          </c:val>
          <c:smooth val="0"/>
        </c:ser>
        <c:ser>
          <c:idx val="1"/>
          <c:order val="2"/>
          <c:tx>
            <c:strRef>
              <c:f>'14C-3_eriala_Neuroloogia'!$E$5</c:f>
              <c:strCache>
                <c:ptCount val="1"/>
                <c:pt idx="0">
                  <c:v>Toimeainepõhise retseptide  osakaal,% 2015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'14C-3_eriala_Neuroloogia'!$E$6:$E$27</c:f>
              <c:numCache/>
            </c:numRef>
          </c:val>
          <c:smooth val="0"/>
        </c:ser>
        <c:ser>
          <c:idx val="2"/>
          <c:order val="3"/>
          <c:tx>
            <c:strRef>
              <c:f>'14C-3_eriala_Neuroloogia'!$G$5</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'14C-3_eriala_Neuroloogia'!$G$6:$G$27</c:f>
              <c:numCache/>
            </c:numRef>
          </c:val>
          <c:smooth val="0"/>
        </c:ser>
        <c:axId val="29478148"/>
        <c:axId val="63976741"/>
      </c:lineChart>
      <c:catAx>
        <c:axId val="2947814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976741"/>
        <c:crosses val="autoZero"/>
        <c:auto val="1"/>
        <c:lblOffset val="100"/>
        <c:tickLblSkip val="1"/>
        <c:noMultiLvlLbl val="0"/>
      </c:catAx>
      <c:valAx>
        <c:axId val="63976741"/>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9478148"/>
        <c:crossesAt val="1"/>
        <c:crossBetween val="between"/>
        <c:dispUnits/>
      </c:valAx>
      <c:spPr>
        <a:solidFill>
          <a:srgbClr val="FFFFFF"/>
        </a:solidFill>
        <a:ln w="3175">
          <a:noFill/>
        </a:ln>
      </c:spPr>
    </c:plotArea>
    <c:legend>
      <c:legendPos val="r"/>
      <c:layout>
        <c:manualLayout>
          <c:xMode val="edge"/>
          <c:yMode val="edge"/>
          <c:x val="0.0665"/>
          <c:y val="0.886"/>
          <c:w val="0.84425"/>
          <c:h val="0.092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0225"/>
          <c:w val="0.9685"/>
          <c:h val="0.90425"/>
        </c:manualLayout>
      </c:layout>
      <c:barChart>
        <c:barDir val="col"/>
        <c:grouping val="clustered"/>
        <c:varyColors val="0"/>
        <c:ser>
          <c:idx val="3"/>
          <c:order val="0"/>
          <c:tx>
            <c:strRef>
              <c:f>'14C-3_eriala_Neuroloogia'!$C$33</c:f>
              <c:strCache>
                <c:ptCount val="1"/>
                <c:pt idx="0">
                  <c:v>2016 -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'14C-3_eriala_Neuroloogia'!$A$34:$B$55</c:f>
              <c:multiLvlStrCache/>
            </c:multiLvlStrRef>
          </c:cat>
          <c:val>
            <c:numRef>
              <c:f>'14C-3_eriala_Neuroloogia'!$C$34:$C$55</c:f>
              <c:numCache/>
            </c:numRef>
          </c:val>
        </c:ser>
        <c:gapWidth val="75"/>
        <c:axId val="38919758"/>
        <c:axId val="14733503"/>
      </c:barChart>
      <c:lineChart>
        <c:grouping val="standard"/>
        <c:varyColors val="0"/>
        <c:ser>
          <c:idx val="0"/>
          <c:order val="1"/>
          <c:tx>
            <c:strRef>
              <c:f>'14C-3_eriala_Neuroloogia'!$F$33</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'14C-3_eriala_Neuroloogia'!$F$34:$F$55</c:f>
              <c:numCache/>
            </c:numRef>
          </c:val>
          <c:smooth val="0"/>
        </c:ser>
        <c:ser>
          <c:idx val="1"/>
          <c:order val="2"/>
          <c:tx>
            <c:strRef>
              <c:f>'14C-3_eriala_Neuroloogia'!$E$33</c:f>
              <c:strCache>
                <c:ptCount val="1"/>
                <c:pt idx="0">
                  <c:v>2015 -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'14C-3_eriala_Neuroloogia'!$E$34:$E$55</c:f>
              <c:numCache/>
            </c:numRef>
          </c:val>
          <c:smooth val="0"/>
        </c:ser>
        <c:ser>
          <c:idx val="2"/>
          <c:order val="3"/>
          <c:tx>
            <c:strRef>
              <c:f>'14C-3_eriala_Neuroloogia'!$G$33</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'14C-3_eriala_Neuroloogia'!$G$34:$G$55</c:f>
              <c:numCache/>
            </c:numRef>
          </c:val>
          <c:smooth val="0"/>
        </c:ser>
        <c:axId val="38919758"/>
        <c:axId val="14733503"/>
      </c:lineChart>
      <c:catAx>
        <c:axId val="3891975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733503"/>
        <c:crosses val="autoZero"/>
        <c:auto val="1"/>
        <c:lblOffset val="100"/>
        <c:tickLblSkip val="1"/>
        <c:noMultiLvlLbl val="0"/>
      </c:catAx>
      <c:valAx>
        <c:axId val="14733503"/>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8919758"/>
        <c:crossesAt val="1"/>
        <c:crossBetween val="between"/>
        <c:dispUnits/>
      </c:valAx>
      <c:spPr>
        <a:solidFill>
          <a:srgbClr val="FFFFFF"/>
        </a:solidFill>
        <a:ln w="3175">
          <a:noFill/>
        </a:ln>
      </c:spPr>
    </c:plotArea>
    <c:legend>
      <c:legendPos val="r"/>
      <c:layout>
        <c:manualLayout>
          <c:xMode val="edge"/>
          <c:yMode val="edge"/>
          <c:x val="0.08975"/>
          <c:y val="0.89925"/>
          <c:w val="0.90475"/>
          <c:h val="0.100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0525"/>
          <c:w val="0.96575"/>
          <c:h val="0.87725"/>
        </c:manualLayout>
      </c:layout>
      <c:barChart>
        <c:barDir val="col"/>
        <c:grouping val="clustered"/>
        <c:varyColors val="0"/>
        <c:ser>
          <c:idx val="3"/>
          <c:order val="0"/>
          <c:tx>
            <c:strRef>
              <c:f>'14C-4_eriala_oftalmoloogia'!$C$5</c:f>
              <c:strCache>
                <c:ptCount val="1"/>
                <c:pt idx="0">
                  <c:v>Toimeainepõhise retseptide  osakaal,% 2016</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errBars>
            <c:errDir val="y"/>
            <c:errBarType val="both"/>
            <c:errValType val="cust"/>
            <c:plus>
              <c:numRef>
                <c:f>'14C-4_eriala_oftalmoloogia'!$K$6:$K$27</c:f>
                <c:numCache>
                  <c:ptCount val="22"/>
                  <c:pt idx="0">
                    <c:v>0.007339063992359063</c:v>
                  </c:pt>
                  <c:pt idx="1">
                    <c:v>0.03943820224719097</c:v>
                  </c:pt>
                  <c:pt idx="2">
                    <c:v>0.0021090893821906764</c:v>
                  </c:pt>
                  <c:pt idx="3">
                    <c:v>0.001985513320933552</c:v>
                  </c:pt>
                  <c:pt idx="4">
                    <c:v>0.0027086627581677236</c:v>
                  </c:pt>
                  <c:pt idx="5">
                    <c:v>0.0011235850807199688</c:v>
                  </c:pt>
                  <c:pt idx="6">
                    <c:v>0.006109266202463881</c:v>
                  </c:pt>
                  <c:pt idx="7">
                    <c:v>0.0017382872307849517</c:v>
                  </c:pt>
                  <c:pt idx="8">
                    <c:v>0.0017661657126056829</c:v>
                  </c:pt>
                  <c:pt idx="9">
                    <c:v>0</c:v>
                  </c:pt>
                  <c:pt idx="10">
                    <c:v>0</c:v>
                  </c:pt>
                  <c:pt idx="11">
                    <c:v>0.004325245224574115</c:v>
                  </c:pt>
                  <c:pt idx="12">
                    <c:v>0.012051383399209525</c:v>
                  </c:pt>
                  <c:pt idx="13">
                    <c:v>0</c:v>
                  </c:pt>
                  <c:pt idx="14">
                    <c:v>0.003089979550102262</c:v>
                  </c:pt>
                  <c:pt idx="15">
                    <c:v>0.027963167587476967</c:v>
                  </c:pt>
                  <c:pt idx="16">
                    <c:v>0</c:v>
                  </c:pt>
                  <c:pt idx="17">
                    <c:v>0</c:v>
                  </c:pt>
                  <c:pt idx="18">
                    <c:v>0</c:v>
                  </c:pt>
                  <c:pt idx="19">
                    <c:v>0.004464120856063736</c:v>
                  </c:pt>
                  <c:pt idx="20">
                    <c:v>0.02265665236051506</c:v>
                  </c:pt>
                  <c:pt idx="21">
                    <c:v>0.004809100998890203</c:v>
                  </c:pt>
                </c:numCache>
              </c:numRef>
            </c:plus>
            <c:minus>
              <c:numRef>
                <c:f>'14C-4_eriala_oftalmoloogia'!$J$6:$J$27</c:f>
                <c:numCache>
                  <c:ptCount val="22"/>
                  <c:pt idx="0">
                    <c:v>0.008660936007640951</c:v>
                  </c:pt>
                  <c:pt idx="1">
                    <c:v>0.045561797752809</c:v>
                  </c:pt>
                  <c:pt idx="2">
                    <c:v>0.002890910617809217</c:v>
                  </c:pt>
                  <c:pt idx="3">
                    <c:v>0.0020144866790663407</c:v>
                  </c:pt>
                  <c:pt idx="4">
                    <c:v>0.002291337241832281</c:v>
                  </c:pt>
                  <c:pt idx="5">
                    <c:v>0.000876414919280033</c:v>
                  </c:pt>
                  <c:pt idx="6">
                    <c:v>0.0068907337975361305</c:v>
                  </c:pt>
                  <c:pt idx="7">
                    <c:v>0.002261712769215052</c:v>
                  </c:pt>
                  <c:pt idx="8">
                    <c:v>0.0022338342873943207</c:v>
                  </c:pt>
                  <c:pt idx="9">
                    <c:v>0</c:v>
                  </c:pt>
                  <c:pt idx="10">
                    <c:v>0</c:v>
                  </c:pt>
                  <c:pt idx="11">
                    <c:v>0.005674754775425894</c:v>
                  </c:pt>
                  <c:pt idx="12">
                    <c:v>0.013948616600790498</c:v>
                  </c:pt>
                  <c:pt idx="13">
                    <c:v>0</c:v>
                  </c:pt>
                  <c:pt idx="14">
                    <c:v>0.006910020449897747</c:v>
                  </c:pt>
                  <c:pt idx="15">
                    <c:v>0.03303683241252309</c:v>
                  </c:pt>
                  <c:pt idx="16">
                    <c:v>0</c:v>
                  </c:pt>
                  <c:pt idx="17">
                    <c:v>0</c:v>
                  </c:pt>
                  <c:pt idx="18">
                    <c:v>0</c:v>
                  </c:pt>
                  <c:pt idx="19">
                    <c:v>0.006535879143936274</c:v>
                  </c:pt>
                  <c:pt idx="20">
                    <c:v>0.02434334763948498</c:v>
                  </c:pt>
                  <c:pt idx="21">
                    <c:v>0.0051908990011098055</c:v>
                  </c:pt>
                </c:numCache>
              </c:numRef>
            </c:minus>
            <c:noEndCap val="0"/>
            <c:spPr>
              <a:ln w="3175">
                <a:solidFill>
                  <a:srgbClr val="000000"/>
                </a:solidFill>
              </a:ln>
            </c:spPr>
          </c:errBars>
          <c:cat>
            <c:multiLvlStrRef>
              <c:f>'14C-4_eriala_oftalmoloogia'!$A$6:$B$27</c:f>
              <c:multiLvlStrCache/>
            </c:multiLvlStrRef>
          </c:cat>
          <c:val>
            <c:numRef>
              <c:f>'14C-4_eriala_oftalmoloogia'!$C$6:$C$27</c:f>
              <c:numCache/>
            </c:numRef>
          </c:val>
        </c:ser>
        <c:gapWidth val="75"/>
        <c:axId val="65492664"/>
        <c:axId val="52563065"/>
      </c:barChart>
      <c:lineChart>
        <c:grouping val="standard"/>
        <c:varyColors val="0"/>
        <c:ser>
          <c:idx val="0"/>
          <c:order val="1"/>
          <c:tx>
            <c:strRef>
              <c:f>'14C-4_eriala_oftalmoloogia'!$F$5</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'14C-4_eriala_oftalmoloogia'!$F$6:$F$27</c:f>
              <c:numCache/>
            </c:numRef>
          </c:val>
          <c:smooth val="0"/>
        </c:ser>
        <c:ser>
          <c:idx val="1"/>
          <c:order val="2"/>
          <c:tx>
            <c:strRef>
              <c:f>'14C-4_eriala_oftalmoloogia'!$E$5</c:f>
              <c:strCache>
                <c:ptCount val="1"/>
                <c:pt idx="0">
                  <c:v>Toimeainepõhise retseptide  osakaal,% 2015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'14C-4_eriala_oftalmoloogia'!$E$6:$E$27</c:f>
              <c:numCache/>
            </c:numRef>
          </c:val>
          <c:smooth val="0"/>
        </c:ser>
        <c:ser>
          <c:idx val="2"/>
          <c:order val="3"/>
          <c:tx>
            <c:strRef>
              <c:f>'14C-4_eriala_oftalmoloogia'!$G$5</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'14C-4_eriala_oftalmoloogia'!$G$6:$G$27</c:f>
              <c:numCache/>
            </c:numRef>
          </c:val>
          <c:smooth val="0"/>
        </c:ser>
        <c:axId val="65492664"/>
        <c:axId val="52563065"/>
      </c:lineChart>
      <c:catAx>
        <c:axId val="654926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563065"/>
        <c:crosses val="autoZero"/>
        <c:auto val="1"/>
        <c:lblOffset val="100"/>
        <c:tickLblSkip val="1"/>
        <c:noMultiLvlLbl val="0"/>
      </c:catAx>
      <c:valAx>
        <c:axId val="52563065"/>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5492664"/>
        <c:crossesAt val="1"/>
        <c:crossBetween val="between"/>
        <c:dispUnits/>
      </c:valAx>
      <c:spPr>
        <a:solidFill>
          <a:srgbClr val="FFFFFF"/>
        </a:solidFill>
        <a:ln w="3175">
          <a:noFill/>
        </a:ln>
      </c:spPr>
    </c:plotArea>
    <c:legend>
      <c:legendPos val="r"/>
      <c:layout>
        <c:manualLayout>
          <c:xMode val="edge"/>
          <c:yMode val="edge"/>
          <c:x val="0.152"/>
          <c:y val="0.88575"/>
          <c:w val="0.77075"/>
          <c:h val="0.107"/>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0225"/>
          <c:w val="0.9615"/>
          <c:h val="0.90325"/>
        </c:manualLayout>
      </c:layout>
      <c:barChart>
        <c:barDir val="col"/>
        <c:grouping val="clustered"/>
        <c:varyColors val="0"/>
        <c:ser>
          <c:idx val="3"/>
          <c:order val="0"/>
          <c:tx>
            <c:strRef>
              <c:f>'14C-4_eriala_oftalmoloogia'!$C$33</c:f>
              <c:strCache>
                <c:ptCount val="1"/>
                <c:pt idx="0">
                  <c:v>2016 -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'14C-4_eriala_oftalmoloogia'!$A$34:$B$55</c:f>
              <c:multiLvlStrCache/>
            </c:multiLvlStrRef>
          </c:cat>
          <c:val>
            <c:numRef>
              <c:f>'14C-4_eriala_oftalmoloogia'!$C$34:$C$55</c:f>
              <c:numCache/>
            </c:numRef>
          </c:val>
        </c:ser>
        <c:gapWidth val="75"/>
        <c:axId val="3305538"/>
        <c:axId val="29749843"/>
      </c:barChart>
      <c:lineChart>
        <c:grouping val="standard"/>
        <c:varyColors val="0"/>
        <c:ser>
          <c:idx val="0"/>
          <c:order val="1"/>
          <c:tx>
            <c:strRef>
              <c:f>'14C-4_eriala_oftalmoloogia'!$F$33</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'14C-4_eriala_oftalmoloogia'!$F$34:$F$55</c:f>
              <c:numCache/>
            </c:numRef>
          </c:val>
          <c:smooth val="0"/>
        </c:ser>
        <c:ser>
          <c:idx val="1"/>
          <c:order val="2"/>
          <c:tx>
            <c:strRef>
              <c:f>'14C-4_eriala_oftalmoloogia'!$E$33</c:f>
              <c:strCache>
                <c:ptCount val="1"/>
                <c:pt idx="0">
                  <c:v>2015 -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'14C-4_eriala_oftalmoloogia'!$E$34:$E$55</c:f>
              <c:numCache/>
            </c:numRef>
          </c:val>
          <c:smooth val="0"/>
        </c:ser>
        <c:ser>
          <c:idx val="2"/>
          <c:order val="3"/>
          <c:tx>
            <c:strRef>
              <c:f>'14C-4_eriala_oftalmoloogia'!$G$33</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'14C-4_eriala_oftalmoloogia'!$G$34:$G$55</c:f>
              <c:numCache/>
            </c:numRef>
          </c:val>
          <c:smooth val="0"/>
        </c:ser>
        <c:axId val="3305538"/>
        <c:axId val="29749843"/>
      </c:lineChart>
      <c:catAx>
        <c:axId val="33055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749843"/>
        <c:crosses val="autoZero"/>
        <c:auto val="1"/>
        <c:lblOffset val="100"/>
        <c:tickLblSkip val="1"/>
        <c:noMultiLvlLbl val="0"/>
      </c:catAx>
      <c:valAx>
        <c:axId val="29749843"/>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305538"/>
        <c:crossesAt val="1"/>
        <c:crossBetween val="between"/>
        <c:dispUnits/>
      </c:valAx>
      <c:spPr>
        <a:solidFill>
          <a:srgbClr val="FFFFFF"/>
        </a:solidFill>
        <a:ln w="3175">
          <a:noFill/>
        </a:ln>
      </c:spPr>
    </c:plotArea>
    <c:legend>
      <c:legendPos val="r"/>
      <c:layout>
        <c:manualLayout>
          <c:xMode val="edge"/>
          <c:yMode val="edge"/>
          <c:x val="0.04925"/>
          <c:y val="0.89975"/>
          <c:w val="0.939"/>
          <c:h val="0.100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571500</xdr:colOff>
      <xdr:row>44</xdr:row>
      <xdr:rowOff>123825</xdr:rowOff>
    </xdr:to>
    <xdr:sp>
      <xdr:nvSpPr>
        <xdr:cNvPr id="1" name="TextBox 2"/>
        <xdr:cNvSpPr txBox="1">
          <a:spLocks noChangeArrowheads="1"/>
        </xdr:cNvSpPr>
      </xdr:nvSpPr>
      <xdr:spPr>
        <a:xfrm>
          <a:off x="0" y="0"/>
          <a:ext cx="7277100" cy="11791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333399"/>
              </a:solidFill>
              <a:latin typeface="Calibri"/>
              <a:ea typeface="Calibri"/>
              <a:cs typeface="Calibri"/>
            </a:rPr>
            <a:t>INDIKAATOR 14. </a:t>
          </a:r>
          <a:r>
            <a:rPr lang="en-US" cap="none" sz="1200" b="1" i="0" u="none" baseline="0">
              <a:solidFill>
                <a:srgbClr val="003366"/>
              </a:solidFill>
              <a:latin typeface="Calibri"/>
              <a:ea typeface="Calibri"/>
              <a:cs typeface="Calibri"/>
            </a:rPr>
            <a:t>TOIMEAINEPÕHIS</a:t>
          </a:r>
          <a:r>
            <a:rPr lang="en-US" cap="none" sz="1200" b="1" i="0" u="none" baseline="0">
              <a:solidFill>
                <a:srgbClr val="003366"/>
              </a:solidFill>
              <a:latin typeface="Calibri"/>
              <a:ea typeface="Calibri"/>
              <a:cs typeface="Calibri"/>
            </a:rPr>
            <a:t>TE</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RETSEPTIDE OSAKAAL  JA VÄLDITAV OMAOSALUS ÜHE </a:t>
          </a:r>
          <a:r>
            <a:rPr lang="en-US" cap="none" sz="1200" b="1" i="0" u="none" baseline="0">
              <a:solidFill>
                <a:srgbClr val="003366"/>
              </a:solidFill>
              <a:latin typeface="Calibri"/>
              <a:ea typeface="Calibri"/>
              <a:cs typeface="Calibri"/>
            </a:rPr>
            <a:t>RETSEPTI</a:t>
          </a:r>
          <a:r>
            <a:rPr lang="en-US" cap="none" sz="1200" b="1" i="0" u="none" baseline="0">
              <a:solidFill>
                <a:srgbClr val="003366"/>
              </a:solidFill>
              <a:latin typeface="Calibri"/>
              <a:ea typeface="Calibri"/>
              <a:cs typeface="Calibri"/>
            </a:rPr>
            <a:t> KOHTA</a:t>
          </a:r>
          <a:r>
            <a:rPr lang="en-US" cap="none" sz="1200" b="1" i="0" u="none" baseline="0">
              <a:solidFill>
                <a:srgbClr val="003366"/>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1. Selgitus
</a:t>
          </a:r>
          <a:r>
            <a:rPr lang="en-US" cap="none" sz="1200" b="0"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HVA haiglates väljakirjutatud </a:t>
          </a:r>
          <a:r>
            <a:rPr lang="en-US" cap="none" sz="1200" b="1" i="0" u="none" baseline="0">
              <a:solidFill>
                <a:srgbClr val="000000"/>
              </a:solidFill>
              <a:latin typeface="Calibri"/>
              <a:ea typeface="Calibri"/>
              <a:cs typeface="Calibri"/>
            </a:rPr>
            <a:t>toimeainepõhiste retseptide* osakaal </a:t>
          </a:r>
          <a:r>
            <a:rPr lang="en-US" cap="none" sz="1200" b="0" i="0" u="none" baseline="0">
              <a:solidFill>
                <a:srgbClr val="000000"/>
              </a:solidFill>
              <a:latin typeface="Calibri"/>
              <a:ea typeface="Calibri"/>
              <a:cs typeface="Calibri"/>
            </a:rPr>
            <a:t>kõigist väljakirjutatud retseptidest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Andmed: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Periood ja valim: ajavahemikus 01.01.2016 – 31.12.2016 välja kirjutatud ravimite retseptid
</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Toimeainepõhiste retseptide välja kirjutamine erialade lõikes: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Kardioloogia eriala (E170) arsti poolt väljakirjutatud ravimid – toimeainepõhiselt välja kirjutatud retseptide osakaal kõigist kardioloogia erialal välja kirjutatud retseptidest 
</a:t>
          </a:r>
          <a:r>
            <a:rPr lang="en-US" cap="none" sz="1200" b="0" i="0" u="none" baseline="0">
              <a:solidFill>
                <a:srgbClr val="000000"/>
              </a:solidFill>
              <a:latin typeface="Calibri"/>
              <a:ea typeface="Calibri"/>
              <a:cs typeface="Calibri"/>
            </a:rPr>
            <a:t>• Sünnitusabi ja günekoloogia eriala (E370) arsti poolt väljakirjutatud ravimid - toimeainepõhiselt välja kirjutatud retseptide osakaal kõigist sünnitusabi ja günekoloogia erialal välja kirjutatud retseptidest
</a:t>
          </a:r>
          <a:r>
            <a:rPr lang="en-US" cap="none" sz="1200" b="0" i="0" u="none" baseline="0">
              <a:solidFill>
                <a:srgbClr val="000000"/>
              </a:solidFill>
              <a:latin typeface="Calibri"/>
              <a:ea typeface="Calibri"/>
              <a:cs typeface="Calibri"/>
            </a:rPr>
            <a:t>• Neuroloogia eriala (E230) arsti poolt väljakirjutatud ravimid - toimeainepõhiselt välja kirjutatud retseptide osakaal kõigist neuroloogia erialal välja kirjutatud retseptidest 
</a:t>
          </a:r>
          <a:r>
            <a:rPr lang="en-US" cap="none" sz="1200" b="0" i="0" u="none" baseline="0">
              <a:solidFill>
                <a:srgbClr val="000000"/>
              </a:solidFill>
              <a:latin typeface="Calibri"/>
              <a:ea typeface="Calibri"/>
              <a:cs typeface="Calibri"/>
            </a:rPr>
            <a:t>• Oftamoloogia eriala (E240) arsti poolt väljakirjutatud ravimid - toimeainepõhiselt välja kirjutatud retseptide osakaal kõigist oftamoloogia erialal välja kirjutatud retseptidest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Toimeainepõhine retsept </a:t>
          </a:r>
          <a:r>
            <a:rPr lang="en-US" cap="none" sz="1200" b="0" i="0" u="none" baseline="0">
              <a:solidFill>
                <a:srgbClr val="000000"/>
              </a:solidFill>
              <a:latin typeface="Calibri"/>
              <a:ea typeface="Calibri"/>
              <a:cs typeface="Calibri"/>
            </a:rPr>
            <a:t>on üks oluline meede ratsionaalse ravimikasutamise tagamiseks. Mida suurem on toimeainepõhiste soodusretseptide osakaal, seda vähem on arst piiranud patsiendi võimalust endale soodsaimat ravimit valida. 
</a:t>
          </a:r>
          <a:r>
            <a:rPr lang="en-US" cap="none" sz="1200" b="0" i="0" u="none" baseline="0">
              <a:solidFill>
                <a:srgbClr val="000000"/>
              </a:solidFill>
              <a:latin typeface="Calibri"/>
              <a:ea typeface="Calibri"/>
              <a:cs typeface="Calibri"/>
            </a:rPr>
            <a:t>Teisalt, mida rohkem geneerilisi ravimeid turul on, seda madalamaks lähevad konkurentsist tulenevalt piirhinnad ning tekivad täiendavad vahendid ravi ning ravimite rahastamiseks.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Ravimi väljakirjutamine peab vastama sotsiaalministri 18. veebruari 2005. a määruse nr 30 </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Calibri"/>
              <a:ea typeface="Calibri"/>
              <a:cs typeface="Calibri"/>
            </a:rPr>
            <a:t> 4-s toodud nõuetele (https://www.riigiteataja.ee/akt/123122010011?leiaKehtiv): 
</a:t>
          </a:r>
          <a:r>
            <a:rPr lang="en-US" cap="none" sz="1200" b="0" i="0" u="none" baseline="0">
              <a:solidFill>
                <a:srgbClr val="000000"/>
              </a:solidFill>
              <a:latin typeface="Calibri"/>
              <a:ea typeface="Calibri"/>
              <a:cs typeface="Calibri"/>
            </a:rPr>
            <a:t>(5) Ravim kirjutatakse välja, kasutades selleks ravimis sisalduva toimeaine nimetust.
</a:t>
          </a:r>
          <a:r>
            <a:rPr lang="en-US" cap="none" sz="1200" b="0" i="0" u="none" baseline="0">
              <a:solidFill>
                <a:srgbClr val="000000"/>
              </a:solidFill>
              <a:latin typeface="Calibri"/>
              <a:ea typeface="Calibri"/>
              <a:cs typeface="Calibri"/>
            </a:rPr>
            <a:t>(6) Ravimi väljakirjutaja võib kasutada ravimpreparaadi nimetust juhul, kui ta hindab ravimi asendamist teise sama toimeainet samas koguses ja samas või samaväärses ravimvormis sisaldava ravimpreparaadiga patsiendile meditsiiniliselt sobimatuks, sealhulgas kui tegemist on bioloogilise või kitsa terapeutilise vahemikuga ravimiga või kui patsiendil esineb tõendatud ülitundlikkus teiste sama toimeainega ravimite abiainete suhtes. Sel juhul märgib ravimi väljakirjutaja retseptile põhjenduse ravimpreparaadi asendamise keelamise kohta ning kannab põhjenduse ka tervishoiuteenuse osutamist tõendavasse dokumenti.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2. Selgitus: 
</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HVA haiglate patsientidele välja kirjutatud soodusretseptide </a:t>
          </a:r>
          <a:r>
            <a:rPr lang="en-US" cap="none" sz="1200" b="1" i="0" u="none" baseline="0">
              <a:solidFill>
                <a:srgbClr val="000000"/>
              </a:solidFill>
              <a:latin typeface="Calibri"/>
              <a:ea typeface="Calibri"/>
              <a:cs typeface="Calibri"/>
            </a:rPr>
            <a:t>keskmine välditav omaosalus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Andmed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Periood ja valim: ajavahemikus 01.01.2016 – 31.12.2016  HVA haiglate patsientidele (EHK kindlustusega) välja 
</a:t>
          </a:r>
          <a:r>
            <a:rPr lang="en-US" cap="none" sz="1200" b="0" i="0" u="sng"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kirjutatud realiseeritud ehk välja ostetud soodusretseptid.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Keskmine välditav omaosalus erialade lõikes: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Kardioloogia eriala (E170) arsti poolt väljakirjutatud ravimid – keskmine välditav osa retsepti maksumusest ühe retsepti kohta
</a:t>
          </a:r>
          <a:r>
            <a:rPr lang="en-US" cap="none" sz="1200" b="0" i="0" u="none" baseline="0">
              <a:solidFill>
                <a:srgbClr val="000000"/>
              </a:solidFill>
              <a:latin typeface="Calibri"/>
              <a:ea typeface="Calibri"/>
              <a:cs typeface="Calibri"/>
            </a:rPr>
            <a:t>• Sünnitusabi ja günekoloogia eriala (E370) arsti poolt väljakirjutatud ravimid - keskmine välditav osa retsepti maksumusest ühe retsepti kohta 
</a:t>
          </a:r>
          <a:r>
            <a:rPr lang="en-US" cap="none" sz="1200" b="0" i="0" u="none" baseline="0">
              <a:solidFill>
                <a:srgbClr val="000000"/>
              </a:solidFill>
              <a:latin typeface="Calibri"/>
              <a:ea typeface="Calibri"/>
              <a:cs typeface="Calibri"/>
            </a:rPr>
            <a:t>• Neuroloogia eriala (E230) arsti poolt väljakirjutatud ravimid - keskmine välditav osa retsepti maksumusest ühe retsepti kohta 
</a:t>
          </a:r>
          <a:r>
            <a:rPr lang="en-US" cap="none" sz="1200" b="0" i="0" u="none" baseline="0">
              <a:solidFill>
                <a:srgbClr val="000000"/>
              </a:solidFill>
              <a:latin typeface="Calibri"/>
              <a:ea typeface="Calibri"/>
              <a:cs typeface="Calibri"/>
            </a:rPr>
            <a:t>• Oftamoloogia eriala (E240) arsti poolt väljakirjutatud ravimid - keskmine välditav osa retsepti maksumusest ühe retsepti kohta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Välditav omaosalus ühe retsepti kohta </a:t>
          </a:r>
          <a:r>
            <a:rPr lang="en-US" cap="none" sz="1200" b="0" i="0" u="none" baseline="0">
              <a:solidFill>
                <a:srgbClr val="000000"/>
              </a:solidFill>
              <a:latin typeface="Calibri"/>
              <a:ea typeface="Calibri"/>
              <a:cs typeface="Calibri"/>
            </a:rPr>
            <a:t>– ravimi piirhinda ületav osa retsepti maksumusest keskmiselt ühe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retsepti kohta ühe kalendriaasta jooksul.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Juhul, kui sama toimeainega ravim on saadaval mitmelt erinevalt ravimitootjalt, siis kehtestab riik toimeaine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kompenseerimisele piirhinna. Piirhind kehtestatakse odavaima või odavuselt teise ravimi hinna järgi. Kui patsient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ostab soodusretseptiga ravimit, mis on piirhinnast kallim, siis tuleb piirhinda ületav osa patsiendil endal tasuda.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Eesmärk on näidata, kui suur osa patsientide poolt retsepti eest tasutud summast oleks välditav.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Faili </a:t>
          </a:r>
          <a:r>
            <a:rPr lang="en-US" cap="none" sz="1100" b="1" i="0" u="none" baseline="0">
              <a:solidFill>
                <a:srgbClr val="000000"/>
              </a:solidFill>
              <a:latin typeface="Calibri"/>
              <a:ea typeface="Calibri"/>
              <a:cs typeface="Calibri"/>
            </a:rPr>
            <a:t> kirjeldus:</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Andmed erialade lõikes asuvad eraldi vahelehtedel (vastavalt nimele).</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85725</xdr:rowOff>
    </xdr:from>
    <xdr:to>
      <xdr:col>16</xdr:col>
      <xdr:colOff>95250</xdr:colOff>
      <xdr:row>29</xdr:row>
      <xdr:rowOff>123825</xdr:rowOff>
    </xdr:to>
    <xdr:graphicFrame>
      <xdr:nvGraphicFramePr>
        <xdr:cNvPr id="1" name="Chart 1"/>
        <xdr:cNvGraphicFramePr/>
      </xdr:nvGraphicFramePr>
      <xdr:xfrm>
        <a:off x="4048125" y="733425"/>
        <a:ext cx="6734175" cy="6229350"/>
      </xdr:xfrm>
      <a:graphic>
        <a:graphicData uri="http://schemas.openxmlformats.org/drawingml/2006/chart">
          <c:chart xmlns:c="http://schemas.openxmlformats.org/drawingml/2006/chart" r:id="rId1"/>
        </a:graphicData>
      </a:graphic>
    </xdr:graphicFrame>
    <xdr:clientData/>
  </xdr:twoCellAnchor>
  <xdr:twoCellAnchor>
    <xdr:from>
      <xdr:col>7</xdr:col>
      <xdr:colOff>381000</xdr:colOff>
      <xdr:row>31</xdr:row>
      <xdr:rowOff>104775</xdr:rowOff>
    </xdr:from>
    <xdr:to>
      <xdr:col>18</xdr:col>
      <xdr:colOff>0</xdr:colOff>
      <xdr:row>56</xdr:row>
      <xdr:rowOff>104775</xdr:rowOff>
    </xdr:to>
    <xdr:graphicFrame>
      <xdr:nvGraphicFramePr>
        <xdr:cNvPr id="2" name="Chart 1"/>
        <xdr:cNvGraphicFramePr/>
      </xdr:nvGraphicFramePr>
      <xdr:xfrm>
        <a:off x="4857750" y="7324725"/>
        <a:ext cx="7048500" cy="6477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3</xdr:row>
      <xdr:rowOff>180975</xdr:rowOff>
    </xdr:from>
    <xdr:to>
      <xdr:col>16</xdr:col>
      <xdr:colOff>314325</xdr:colOff>
      <xdr:row>28</xdr:row>
      <xdr:rowOff>19050</xdr:rowOff>
    </xdr:to>
    <xdr:graphicFrame>
      <xdr:nvGraphicFramePr>
        <xdr:cNvPr id="1" name="Chart 1"/>
        <xdr:cNvGraphicFramePr/>
      </xdr:nvGraphicFramePr>
      <xdr:xfrm>
        <a:off x="5819775" y="800100"/>
        <a:ext cx="6286500" cy="5857875"/>
      </xdr:xfrm>
      <a:graphic>
        <a:graphicData uri="http://schemas.openxmlformats.org/drawingml/2006/chart">
          <c:chart xmlns:c="http://schemas.openxmlformats.org/drawingml/2006/chart" r:id="rId1"/>
        </a:graphicData>
      </a:graphic>
    </xdr:graphicFrame>
    <xdr:clientData/>
  </xdr:twoCellAnchor>
  <xdr:twoCellAnchor>
    <xdr:from>
      <xdr:col>7</xdr:col>
      <xdr:colOff>381000</xdr:colOff>
      <xdr:row>32</xdr:row>
      <xdr:rowOff>47625</xdr:rowOff>
    </xdr:from>
    <xdr:to>
      <xdr:col>18</xdr:col>
      <xdr:colOff>219075</xdr:colOff>
      <xdr:row>57</xdr:row>
      <xdr:rowOff>38100</xdr:rowOff>
    </xdr:to>
    <xdr:graphicFrame>
      <xdr:nvGraphicFramePr>
        <xdr:cNvPr id="2" name="Chart 1"/>
        <xdr:cNvGraphicFramePr/>
      </xdr:nvGraphicFramePr>
      <xdr:xfrm>
        <a:off x="6686550" y="7448550"/>
        <a:ext cx="6543675" cy="6010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2</xdr:row>
      <xdr:rowOff>104775</xdr:rowOff>
    </xdr:from>
    <xdr:to>
      <xdr:col>17</xdr:col>
      <xdr:colOff>285750</xdr:colOff>
      <xdr:row>28</xdr:row>
      <xdr:rowOff>66675</xdr:rowOff>
    </xdr:to>
    <xdr:graphicFrame>
      <xdr:nvGraphicFramePr>
        <xdr:cNvPr id="1" name="Chart 1"/>
        <xdr:cNvGraphicFramePr/>
      </xdr:nvGraphicFramePr>
      <xdr:xfrm>
        <a:off x="5553075" y="533400"/>
        <a:ext cx="6810375" cy="5429250"/>
      </xdr:xfrm>
      <a:graphic>
        <a:graphicData uri="http://schemas.openxmlformats.org/drawingml/2006/chart">
          <c:chart xmlns:c="http://schemas.openxmlformats.org/drawingml/2006/chart" r:id="rId1"/>
        </a:graphicData>
      </a:graphic>
    </xdr:graphicFrame>
    <xdr:clientData/>
  </xdr:twoCellAnchor>
  <xdr:twoCellAnchor>
    <xdr:from>
      <xdr:col>7</xdr:col>
      <xdr:colOff>133350</xdr:colOff>
      <xdr:row>31</xdr:row>
      <xdr:rowOff>57150</xdr:rowOff>
    </xdr:from>
    <xdr:to>
      <xdr:col>18</xdr:col>
      <xdr:colOff>419100</xdr:colOff>
      <xdr:row>56</xdr:row>
      <xdr:rowOff>133350</xdr:rowOff>
    </xdr:to>
    <xdr:graphicFrame>
      <xdr:nvGraphicFramePr>
        <xdr:cNvPr id="2" name="Chart 1"/>
        <xdr:cNvGraphicFramePr/>
      </xdr:nvGraphicFramePr>
      <xdr:xfrm>
        <a:off x="6115050" y="6524625"/>
        <a:ext cx="6991350" cy="60483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2</xdr:row>
      <xdr:rowOff>123825</xdr:rowOff>
    </xdr:from>
    <xdr:to>
      <xdr:col>18</xdr:col>
      <xdr:colOff>38100</xdr:colOff>
      <xdr:row>27</xdr:row>
      <xdr:rowOff>266700</xdr:rowOff>
    </xdr:to>
    <xdr:graphicFrame>
      <xdr:nvGraphicFramePr>
        <xdr:cNvPr id="1" name="Chart 1"/>
        <xdr:cNvGraphicFramePr/>
      </xdr:nvGraphicFramePr>
      <xdr:xfrm>
        <a:off x="5067300" y="552450"/>
        <a:ext cx="7858125" cy="5334000"/>
      </xdr:xfrm>
      <a:graphic>
        <a:graphicData uri="http://schemas.openxmlformats.org/drawingml/2006/chart">
          <c:chart xmlns:c="http://schemas.openxmlformats.org/drawingml/2006/chart" r:id="rId1"/>
        </a:graphicData>
      </a:graphic>
    </xdr:graphicFrame>
    <xdr:clientData/>
  </xdr:twoCellAnchor>
  <xdr:twoCellAnchor>
    <xdr:from>
      <xdr:col>7</xdr:col>
      <xdr:colOff>285750</xdr:colOff>
      <xdr:row>31</xdr:row>
      <xdr:rowOff>66675</xdr:rowOff>
    </xdr:from>
    <xdr:to>
      <xdr:col>19</xdr:col>
      <xdr:colOff>390525</xdr:colOff>
      <xdr:row>55</xdr:row>
      <xdr:rowOff>228600</xdr:rowOff>
    </xdr:to>
    <xdr:graphicFrame>
      <xdr:nvGraphicFramePr>
        <xdr:cNvPr id="2" name="Chart 1"/>
        <xdr:cNvGraphicFramePr/>
      </xdr:nvGraphicFramePr>
      <xdr:xfrm>
        <a:off x="6467475" y="6534150"/>
        <a:ext cx="7419975" cy="6067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A1" sqref="A1"/>
    </sheetView>
  </sheetViews>
  <sheetFormatPr defaultColWidth="9.140625" defaultRowHeight="15"/>
  <sheetData>
    <row r="1" spans="1:11" ht="15">
      <c r="A1" s="3"/>
      <c r="K1" s="3"/>
    </row>
    <row r="2" spans="1:11" ht="15">
      <c r="A2" s="3"/>
      <c r="K2" s="3"/>
    </row>
    <row r="3" spans="1:11" ht="15">
      <c r="A3" s="4"/>
      <c r="K3" s="4"/>
    </row>
    <row r="4" spans="1:11" ht="15">
      <c r="A4" s="3"/>
      <c r="K4" s="3"/>
    </row>
    <row r="5" spans="1:11" ht="15">
      <c r="A5" s="4"/>
      <c r="K5" s="4"/>
    </row>
    <row r="6" spans="1:11" ht="15">
      <c r="A6" s="4"/>
      <c r="K6" s="4"/>
    </row>
    <row r="7" spans="1:11" ht="15">
      <c r="A7" s="4"/>
      <c r="K7" s="4"/>
    </row>
    <row r="8" spans="1:11" ht="15">
      <c r="A8" s="4"/>
      <c r="K8" s="4"/>
    </row>
    <row r="9" spans="1:11" ht="15">
      <c r="A9" s="3"/>
      <c r="K9" s="3"/>
    </row>
    <row r="10" spans="1:11" ht="15">
      <c r="A10" s="4"/>
      <c r="K10" s="4"/>
    </row>
    <row r="11" spans="1:11" ht="273.75" customHeight="1">
      <c r="A11" s="4"/>
      <c r="K11" s="4"/>
    </row>
    <row r="12" spans="1:11" ht="15">
      <c r="A12" s="4"/>
      <c r="K12" s="4"/>
    </row>
    <row r="13" spans="1:11" ht="15">
      <c r="A13" s="4"/>
      <c r="K13" s="4"/>
    </row>
    <row r="14" spans="2:12" ht="15">
      <c r="B14" s="4"/>
      <c r="L14" s="4"/>
    </row>
    <row r="15" spans="2:12" ht="15">
      <c r="B15" s="4"/>
      <c r="L15" s="4"/>
    </row>
    <row r="16" spans="2:12" ht="15">
      <c r="B16" s="4"/>
      <c r="L16" s="4"/>
    </row>
    <row r="17" spans="2:12" ht="15">
      <c r="B17" s="4"/>
      <c r="L17" s="4"/>
    </row>
    <row r="18" spans="2:12" ht="15">
      <c r="B18" s="4"/>
      <c r="L18" s="4"/>
    </row>
    <row r="19" spans="2:12" ht="15">
      <c r="B19" s="4"/>
      <c r="L19" s="4"/>
    </row>
    <row r="20" spans="2:12" ht="15">
      <c r="B20" s="4"/>
      <c r="L20" s="4"/>
    </row>
    <row r="21" spans="1:11" ht="15">
      <c r="A21" s="3"/>
      <c r="K21" s="3"/>
    </row>
    <row r="22" spans="1:11" ht="15">
      <c r="A22" s="4"/>
      <c r="K22" s="4"/>
    </row>
    <row r="23" spans="1:11" ht="15">
      <c r="A23" s="4"/>
      <c r="K23" s="4"/>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Z56"/>
  <sheetViews>
    <sheetView zoomScalePageLayoutView="0" workbookViewId="0" topLeftCell="A4">
      <selection activeCell="D5" sqref="D5:D28"/>
    </sheetView>
  </sheetViews>
  <sheetFormatPr defaultColWidth="9.140625" defaultRowHeight="15"/>
  <cols>
    <col min="1" max="1" width="13.421875" style="0" customWidth="1"/>
    <col min="2" max="2" width="8.28125" style="0" bestFit="1" customWidth="1"/>
    <col min="3" max="3" width="10.00390625" style="0" customWidth="1"/>
    <col min="4" max="4" width="10.57421875" style="0" customWidth="1"/>
    <col min="5" max="5" width="15.00390625" style="0" customWidth="1"/>
    <col min="6" max="6" width="4.28125" style="0" customWidth="1"/>
    <col min="7" max="7" width="5.57421875" style="0" customWidth="1"/>
    <col min="8" max="8" width="11.421875" style="0" customWidth="1"/>
    <col min="9" max="9" width="11.8515625" style="0" customWidth="1"/>
    <col min="10" max="10" width="12.28125" style="0" customWidth="1"/>
    <col min="11" max="11" width="11.8515625" style="0" customWidth="1"/>
    <col min="20" max="20" width="12.421875" style="0" customWidth="1"/>
  </cols>
  <sheetData>
    <row r="1" spans="1:26" ht="15">
      <c r="A1" s="6" t="s">
        <v>32</v>
      </c>
      <c r="Z1" s="6"/>
    </row>
    <row r="2" ht="21">
      <c r="A2" s="16" t="s">
        <v>30</v>
      </c>
    </row>
    <row r="5" spans="1:11" ht="105">
      <c r="A5" s="24" t="s">
        <v>22</v>
      </c>
      <c r="B5" s="24" t="s">
        <v>23</v>
      </c>
      <c r="C5" s="25" t="s">
        <v>44</v>
      </c>
      <c r="D5" s="110" t="s">
        <v>101</v>
      </c>
      <c r="E5" s="25" t="s">
        <v>38</v>
      </c>
      <c r="F5" s="107" t="s">
        <v>45</v>
      </c>
      <c r="G5" s="107" t="s">
        <v>39</v>
      </c>
      <c r="H5" s="114" t="s">
        <v>102</v>
      </c>
      <c r="I5" s="114" t="s">
        <v>103</v>
      </c>
      <c r="J5" s="114" t="s">
        <v>104</v>
      </c>
      <c r="K5" s="114" t="s">
        <v>105</v>
      </c>
    </row>
    <row r="6" spans="1:11" ht="15">
      <c r="A6" s="128" t="s">
        <v>41</v>
      </c>
      <c r="B6" t="s">
        <v>3</v>
      </c>
      <c r="C6" s="22">
        <v>0.8707694564659283</v>
      </c>
      <c r="D6" s="116" t="str">
        <f>H6*100&amp;-I6*100&amp;"%"</f>
        <v>86,8-87,3%</v>
      </c>
      <c r="E6" s="21">
        <v>0.84124625580792</v>
      </c>
      <c r="F6" s="108">
        <v>0.9279009568965954</v>
      </c>
      <c r="G6" s="108">
        <v>0.9104294380075103</v>
      </c>
      <c r="H6" s="115">
        <v>0.868</v>
      </c>
      <c r="I6" s="115">
        <v>0.873</v>
      </c>
      <c r="J6" s="115">
        <f>C6-H6</f>
        <v>0.0027694564659282994</v>
      </c>
      <c r="K6" s="115">
        <f>I6-C6</f>
        <v>0.002230543534071705</v>
      </c>
    </row>
    <row r="7" spans="1:11" ht="15">
      <c r="A7" s="129"/>
      <c r="B7" t="s">
        <v>1</v>
      </c>
      <c r="C7" s="12">
        <v>0</v>
      </c>
      <c r="D7" s="117" t="s">
        <v>106</v>
      </c>
      <c r="E7" s="21">
        <v>0</v>
      </c>
      <c r="F7" s="108">
        <v>0.9279009568965954</v>
      </c>
      <c r="G7" s="108">
        <v>0.9104294380075103</v>
      </c>
      <c r="H7" s="115"/>
      <c r="I7" s="115"/>
      <c r="J7" s="115">
        <f aca="true" t="shared" si="0" ref="J7:J28">C7-H7</f>
        <v>0</v>
      </c>
      <c r="K7" s="115">
        <f aca="true" t="shared" si="1" ref="K7:K28">I7-C7</f>
        <v>0</v>
      </c>
    </row>
    <row r="8" spans="1:11" ht="15">
      <c r="A8" s="129"/>
      <c r="B8" t="s">
        <v>2</v>
      </c>
      <c r="C8" s="22">
        <v>0.9680424528301886</v>
      </c>
      <c r="D8" s="111" t="str">
        <f aca="true" t="shared" si="2" ref="D8:D28">H8*100&amp;-I8*100&amp;"%"</f>
        <v>96,6-97%</v>
      </c>
      <c r="E8" s="21">
        <v>0.9580474298784158</v>
      </c>
      <c r="F8" s="108">
        <v>0.9279009568965954</v>
      </c>
      <c r="G8" s="108">
        <v>0.9104294380075103</v>
      </c>
      <c r="H8" s="115">
        <v>0.966</v>
      </c>
      <c r="I8" s="115">
        <v>0.97</v>
      </c>
      <c r="J8" s="115">
        <f t="shared" si="0"/>
        <v>0.002042452830188668</v>
      </c>
      <c r="K8" s="115">
        <f t="shared" si="1"/>
        <v>0.0019575471698113356</v>
      </c>
    </row>
    <row r="9" spans="1:11" ht="15">
      <c r="A9" s="130"/>
      <c r="B9" s="2" t="s">
        <v>25</v>
      </c>
      <c r="C9" s="23">
        <v>0.8972063458148604</v>
      </c>
      <c r="D9" s="112" t="str">
        <f t="shared" si="2"/>
        <v>89,5-89,9%</v>
      </c>
      <c r="E9" s="13">
        <v>0.8741294291088404</v>
      </c>
      <c r="F9" s="109">
        <v>0.9279009568965954</v>
      </c>
      <c r="G9" s="109">
        <v>0.9104294380075103</v>
      </c>
      <c r="H9" s="115">
        <v>0.895</v>
      </c>
      <c r="I9" s="115">
        <v>0.899</v>
      </c>
      <c r="J9" s="115">
        <f t="shared" si="0"/>
        <v>0.0022063458148603443</v>
      </c>
      <c r="K9" s="115">
        <f t="shared" si="1"/>
        <v>0.0017936541851396592</v>
      </c>
    </row>
    <row r="10" spans="1:11" ht="15">
      <c r="A10" s="131" t="s">
        <v>42</v>
      </c>
      <c r="B10" t="s">
        <v>6</v>
      </c>
      <c r="C10" s="22">
        <v>0.8982814382649502</v>
      </c>
      <c r="D10" s="111" t="str">
        <f t="shared" si="2"/>
        <v>89,5-90,2%</v>
      </c>
      <c r="E10" s="21">
        <v>0.8788370795068243</v>
      </c>
      <c r="F10" s="108">
        <v>0.9279009568965954</v>
      </c>
      <c r="G10" s="108">
        <v>0.9104294380075103</v>
      </c>
      <c r="H10" s="115">
        <v>0.895</v>
      </c>
      <c r="I10" s="115">
        <v>0.902</v>
      </c>
      <c r="J10" s="115">
        <f t="shared" si="0"/>
        <v>0.0032814382649501983</v>
      </c>
      <c r="K10" s="115">
        <f t="shared" si="1"/>
        <v>0.003718561735049808</v>
      </c>
    </row>
    <row r="11" spans="1:11" ht="15">
      <c r="A11" s="129"/>
      <c r="B11" t="s">
        <v>7</v>
      </c>
      <c r="C11" s="22">
        <v>0.9813782791898872</v>
      </c>
      <c r="D11" s="111" t="str">
        <f t="shared" si="2"/>
        <v>97,8-98,4%</v>
      </c>
      <c r="E11" s="21">
        <v>0.9741570765192813</v>
      </c>
      <c r="F11" s="108">
        <v>0.9279009568965954</v>
      </c>
      <c r="G11" s="108">
        <v>0.9104294380075103</v>
      </c>
      <c r="H11" s="115">
        <v>0.978</v>
      </c>
      <c r="I11" s="115">
        <v>0.984</v>
      </c>
      <c r="J11" s="115">
        <f t="shared" si="0"/>
        <v>0.003378279189887201</v>
      </c>
      <c r="K11" s="115">
        <f t="shared" si="1"/>
        <v>0.0026217208101128042</v>
      </c>
    </row>
    <row r="12" spans="1:11" ht="15">
      <c r="A12" s="129"/>
      <c r="B12" t="s">
        <v>5</v>
      </c>
      <c r="C12" s="22">
        <v>0.9759829752736117</v>
      </c>
      <c r="D12" s="111" t="str">
        <f t="shared" si="2"/>
        <v>97,4-97,8%</v>
      </c>
      <c r="E12" s="21">
        <v>0.9616525779544309</v>
      </c>
      <c r="F12" s="108">
        <v>0.9279009568965954</v>
      </c>
      <c r="G12" s="108">
        <v>0.9104294380075103</v>
      </c>
      <c r="H12" s="115">
        <v>0.974</v>
      </c>
      <c r="I12" s="115">
        <v>0.978</v>
      </c>
      <c r="J12" s="115">
        <f t="shared" si="0"/>
        <v>0.001982975273611687</v>
      </c>
      <c r="K12" s="115">
        <f t="shared" si="1"/>
        <v>0.0020170247263883168</v>
      </c>
    </row>
    <row r="13" spans="1:11" ht="15">
      <c r="A13" s="129"/>
      <c r="B13" t="s">
        <v>4</v>
      </c>
      <c r="C13" s="22">
        <v>0.992686472244935</v>
      </c>
      <c r="D13" s="111" t="str">
        <f t="shared" si="2"/>
        <v>99,2-99,4%</v>
      </c>
      <c r="E13" s="21">
        <v>0.9868378812199037</v>
      </c>
      <c r="F13" s="108">
        <v>0.9279009568965954</v>
      </c>
      <c r="G13" s="108">
        <v>0.9104294380075103</v>
      </c>
      <c r="H13" s="115">
        <v>0.992</v>
      </c>
      <c r="I13" s="115">
        <v>0.994</v>
      </c>
      <c r="J13" s="115">
        <f t="shared" si="0"/>
        <v>0.0006864722449350102</v>
      </c>
      <c r="K13" s="115">
        <f t="shared" si="1"/>
        <v>0.0013135277550649915</v>
      </c>
    </row>
    <row r="14" spans="1:11" ht="15">
      <c r="A14" s="130"/>
      <c r="B14" s="2" t="s">
        <v>27</v>
      </c>
      <c r="C14" s="23">
        <v>0.9534100074022516</v>
      </c>
      <c r="D14" s="112" t="str">
        <f t="shared" si="2"/>
        <v>95,2-95,5%</v>
      </c>
      <c r="E14" s="13">
        <v>0.9388014913158134</v>
      </c>
      <c r="F14" s="109">
        <v>0.9279009568965954</v>
      </c>
      <c r="G14" s="109">
        <v>0.9104294380075103</v>
      </c>
      <c r="H14" s="115">
        <v>0.952</v>
      </c>
      <c r="I14" s="115">
        <v>0.955</v>
      </c>
      <c r="J14" s="115">
        <f t="shared" si="0"/>
        <v>0.0014100074022516118</v>
      </c>
      <c r="K14" s="115">
        <f t="shared" si="1"/>
        <v>0.0015899925977483909</v>
      </c>
    </row>
    <row r="15" spans="1:11" ht="15">
      <c r="A15" s="131" t="s">
        <v>43</v>
      </c>
      <c r="B15" t="s">
        <v>15</v>
      </c>
      <c r="C15" s="22">
        <v>1</v>
      </c>
      <c r="D15" s="111" t="str">
        <f t="shared" si="2"/>
        <v>96,5-100%</v>
      </c>
      <c r="E15" s="21">
        <v>0.9883720930232558</v>
      </c>
      <c r="F15" s="108">
        <v>0.9279009568965954</v>
      </c>
      <c r="G15" s="108">
        <v>0.9104294380075103</v>
      </c>
      <c r="H15" s="115">
        <v>0.965</v>
      </c>
      <c r="I15" s="115">
        <v>1</v>
      </c>
      <c r="J15" s="115">
        <f t="shared" si="0"/>
        <v>0.03500000000000003</v>
      </c>
      <c r="K15" s="115">
        <f t="shared" si="1"/>
        <v>0</v>
      </c>
    </row>
    <row r="16" spans="1:11" ht="15">
      <c r="A16" s="129"/>
      <c r="B16" t="s">
        <v>8</v>
      </c>
      <c r="C16" s="22">
        <v>0.9368421052631579</v>
      </c>
      <c r="D16" s="111" t="str">
        <f t="shared" si="2"/>
        <v>91,8-95,2%</v>
      </c>
      <c r="E16" s="21">
        <v>0.9726027397260274</v>
      </c>
      <c r="F16" s="108">
        <v>0.9279009568965954</v>
      </c>
      <c r="G16" s="108">
        <v>0.9104294380075103</v>
      </c>
      <c r="H16" s="115">
        <v>0.918</v>
      </c>
      <c r="I16" s="115">
        <v>0.952</v>
      </c>
      <c r="J16" s="115">
        <f t="shared" si="0"/>
        <v>0.018842105263157882</v>
      </c>
      <c r="K16" s="115">
        <f t="shared" si="1"/>
        <v>0.015157894736842037</v>
      </c>
    </row>
    <row r="17" spans="1:11" ht="15">
      <c r="A17" s="129"/>
      <c r="B17" t="s">
        <v>17</v>
      </c>
      <c r="C17" s="22">
        <v>0.8473684210526315</v>
      </c>
      <c r="D17" s="111" t="str">
        <f t="shared" si="2"/>
        <v>78,7-89,4%</v>
      </c>
      <c r="E17" s="21">
        <v>0.8855421686746988</v>
      </c>
      <c r="F17" s="108">
        <v>0.9279009568965954</v>
      </c>
      <c r="G17" s="108">
        <v>0.9104294380075103</v>
      </c>
      <c r="H17" s="115">
        <v>0.787</v>
      </c>
      <c r="I17" s="115">
        <v>0.894</v>
      </c>
      <c r="J17" s="115">
        <f t="shared" si="0"/>
        <v>0.060368421052631516</v>
      </c>
      <c r="K17" s="115">
        <f t="shared" si="1"/>
        <v>0.04663157894736847</v>
      </c>
    </row>
    <row r="18" spans="1:11" ht="15">
      <c r="A18" s="129"/>
      <c r="B18" t="s">
        <v>18</v>
      </c>
      <c r="C18" s="22">
        <v>1</v>
      </c>
      <c r="D18" s="111" t="str">
        <f t="shared" si="2"/>
        <v>46,3-100%</v>
      </c>
      <c r="E18" s="21">
        <v>0</v>
      </c>
      <c r="F18" s="108">
        <v>0.9279009568965954</v>
      </c>
      <c r="G18" s="108">
        <v>0.9104294380075103</v>
      </c>
      <c r="H18" s="115">
        <v>0.463</v>
      </c>
      <c r="I18" s="115">
        <v>1</v>
      </c>
      <c r="J18" s="115">
        <f t="shared" si="0"/>
        <v>0.5369999999999999</v>
      </c>
      <c r="K18" s="115">
        <f t="shared" si="1"/>
        <v>0</v>
      </c>
    </row>
    <row r="19" spans="1:11" ht="15">
      <c r="A19" s="129"/>
      <c r="B19" t="s">
        <v>14</v>
      </c>
      <c r="C19" s="22">
        <v>0.8192488262910798</v>
      </c>
      <c r="D19" s="111" t="str">
        <f t="shared" si="2"/>
        <v>77,9-85,4%</v>
      </c>
      <c r="E19" s="21">
        <v>0.8630952380952381</v>
      </c>
      <c r="F19" s="108">
        <v>0.9279009568965954</v>
      </c>
      <c r="G19" s="108">
        <v>0.9104294380075103</v>
      </c>
      <c r="H19" s="115">
        <v>0.779</v>
      </c>
      <c r="I19" s="115">
        <v>0.854</v>
      </c>
      <c r="J19" s="115">
        <f t="shared" si="0"/>
        <v>0.04024882629107973</v>
      </c>
      <c r="K19" s="115">
        <f t="shared" si="1"/>
        <v>0.034751173708920224</v>
      </c>
    </row>
    <row r="20" spans="1:11" ht="15">
      <c r="A20" s="129"/>
      <c r="B20" t="s">
        <v>9</v>
      </c>
      <c r="C20" s="22">
        <v>0.9933481152993349</v>
      </c>
      <c r="D20" s="111" t="str">
        <f t="shared" si="2"/>
        <v>98,5-99,7%</v>
      </c>
      <c r="E20" s="21">
        <v>0.995366079703429</v>
      </c>
      <c r="F20" s="108">
        <v>0.9279009568965954</v>
      </c>
      <c r="G20" s="108">
        <v>0.9104294380075103</v>
      </c>
      <c r="H20" s="115">
        <v>0.985</v>
      </c>
      <c r="I20" s="115">
        <v>0.997</v>
      </c>
      <c r="J20" s="115">
        <f t="shared" si="0"/>
        <v>0.00834811529933488</v>
      </c>
      <c r="K20" s="115">
        <f t="shared" si="1"/>
        <v>0.003651884700665131</v>
      </c>
    </row>
    <row r="21" spans="1:11" ht="15">
      <c r="A21" s="129"/>
      <c r="B21" t="s">
        <v>16</v>
      </c>
      <c r="C21" s="22">
        <v>0.9685344827586206</v>
      </c>
      <c r="D21" s="111" t="str">
        <f t="shared" si="2"/>
        <v>96,3-97,3%</v>
      </c>
      <c r="E21" s="21">
        <v>0.9562021439509955</v>
      </c>
      <c r="F21" s="108">
        <v>0.9279009568965954</v>
      </c>
      <c r="G21" s="108">
        <v>0.9104294380075103</v>
      </c>
      <c r="H21" s="115">
        <v>0.963</v>
      </c>
      <c r="I21" s="115">
        <v>0.973</v>
      </c>
      <c r="J21" s="115">
        <f t="shared" si="0"/>
        <v>0.0055344827586206735</v>
      </c>
      <c r="K21" s="115">
        <f t="shared" si="1"/>
        <v>0.004465517241379335</v>
      </c>
    </row>
    <row r="22" spans="1:11" ht="15">
      <c r="A22" s="129"/>
      <c r="B22" t="s">
        <v>11</v>
      </c>
      <c r="C22" s="22">
        <v>1</v>
      </c>
      <c r="D22" s="111" t="str">
        <f t="shared" si="2"/>
        <v>99,2-100%</v>
      </c>
      <c r="E22" s="21">
        <v>1</v>
      </c>
      <c r="F22" s="108">
        <v>0.9279009568965954</v>
      </c>
      <c r="G22" s="108">
        <v>0.9104294380075103</v>
      </c>
      <c r="H22" s="115">
        <v>0.992</v>
      </c>
      <c r="I22" s="115">
        <v>1</v>
      </c>
      <c r="J22" s="115">
        <f t="shared" si="0"/>
        <v>0.008000000000000007</v>
      </c>
      <c r="K22" s="115">
        <f t="shared" si="1"/>
        <v>0</v>
      </c>
    </row>
    <row r="23" spans="1:11" ht="15">
      <c r="A23" s="129"/>
      <c r="B23" t="s">
        <v>12</v>
      </c>
      <c r="C23" s="22">
        <v>1</v>
      </c>
      <c r="D23" s="111" t="str">
        <f t="shared" si="2"/>
        <v>99,5-100%</v>
      </c>
      <c r="E23" s="21">
        <v>0.9915824915824916</v>
      </c>
      <c r="F23" s="108">
        <v>0.9279009568965954</v>
      </c>
      <c r="G23" s="108">
        <v>0.9104294380075103</v>
      </c>
      <c r="H23" s="115">
        <v>0.995</v>
      </c>
      <c r="I23" s="115">
        <v>1</v>
      </c>
      <c r="J23" s="115">
        <f t="shared" si="0"/>
        <v>0.0050000000000000044</v>
      </c>
      <c r="K23" s="115">
        <f t="shared" si="1"/>
        <v>0</v>
      </c>
    </row>
    <row r="24" spans="1:11" ht="15">
      <c r="A24" s="129"/>
      <c r="B24" t="s">
        <v>10</v>
      </c>
      <c r="C24" s="22">
        <v>0.9692874692874693</v>
      </c>
      <c r="D24" s="111" t="str">
        <f t="shared" si="2"/>
        <v>95,4-98%</v>
      </c>
      <c r="E24" s="21">
        <v>0.9198113207547169</v>
      </c>
      <c r="F24" s="108">
        <v>0.9279009568965954</v>
      </c>
      <c r="G24" s="108">
        <v>0.9104294380075103</v>
      </c>
      <c r="H24" s="115">
        <v>0.954</v>
      </c>
      <c r="I24" s="115">
        <v>0.98</v>
      </c>
      <c r="J24" s="115">
        <f t="shared" si="0"/>
        <v>0.01528746928746938</v>
      </c>
      <c r="K24" s="115">
        <f t="shared" si="1"/>
        <v>0.010712530712530643</v>
      </c>
    </row>
    <row r="25" spans="1:11" ht="15">
      <c r="A25" s="129"/>
      <c r="B25" t="s">
        <v>13</v>
      </c>
      <c r="C25" s="12">
        <v>0</v>
      </c>
      <c r="D25" s="119" t="s">
        <v>106</v>
      </c>
      <c r="E25" s="118">
        <v>0</v>
      </c>
      <c r="F25" s="108">
        <v>0.9279009568965954</v>
      </c>
      <c r="G25" s="108">
        <v>0.9104294380075103</v>
      </c>
      <c r="H25" s="115"/>
      <c r="I25" s="115"/>
      <c r="J25" s="115">
        <f t="shared" si="0"/>
        <v>0</v>
      </c>
      <c r="K25" s="115">
        <f t="shared" si="1"/>
        <v>0</v>
      </c>
    </row>
    <row r="26" spans="1:11" ht="15">
      <c r="A26" s="129"/>
      <c r="B26" t="s">
        <v>19</v>
      </c>
      <c r="C26" s="22">
        <v>0.9847552821610056</v>
      </c>
      <c r="D26" s="111" t="str">
        <f t="shared" si="2"/>
        <v>98-98,8%</v>
      </c>
      <c r="E26" s="21">
        <v>0.9796938456732271</v>
      </c>
      <c r="F26" s="108">
        <v>0.9279009568965954</v>
      </c>
      <c r="G26" s="108">
        <v>0.9104294380075103</v>
      </c>
      <c r="H26" s="115">
        <v>0.98</v>
      </c>
      <c r="I26" s="115">
        <v>0.988</v>
      </c>
      <c r="J26" s="115">
        <f t="shared" si="0"/>
        <v>0.004755282161005625</v>
      </c>
      <c r="K26" s="115">
        <f t="shared" si="1"/>
        <v>0.003244717838994382</v>
      </c>
    </row>
    <row r="27" spans="1:11" ht="15">
      <c r="A27" s="130"/>
      <c r="B27" s="2" t="s">
        <v>29</v>
      </c>
      <c r="C27" s="13">
        <v>0.9703558799187421</v>
      </c>
      <c r="D27" s="112" t="str">
        <f t="shared" si="2"/>
        <v>96,7-97,3%</v>
      </c>
      <c r="E27" s="13">
        <v>0.9651928504233303</v>
      </c>
      <c r="F27" s="109">
        <v>0.9279009568965954</v>
      </c>
      <c r="G27" s="109">
        <v>0.9104294380075103</v>
      </c>
      <c r="H27" s="115">
        <v>0.967</v>
      </c>
      <c r="I27" s="115">
        <v>0.973</v>
      </c>
      <c r="J27" s="115">
        <f t="shared" si="0"/>
        <v>0.0033558799187420885</v>
      </c>
      <c r="K27" s="115">
        <f t="shared" si="1"/>
        <v>0.002644120081257917</v>
      </c>
    </row>
    <row r="28" spans="1:11" ht="22.5" customHeight="1">
      <c r="A28" s="5" t="s">
        <v>21</v>
      </c>
      <c r="B28" s="7"/>
      <c r="C28" s="14">
        <v>0.9279009568965954</v>
      </c>
      <c r="D28" s="113" t="str">
        <f t="shared" si="2"/>
        <v>92,7-92,9%</v>
      </c>
      <c r="E28" s="14">
        <v>0.9104294380075103</v>
      </c>
      <c r="F28" s="109">
        <v>0.9279009568965954</v>
      </c>
      <c r="G28" s="109">
        <v>0.9104294380075103</v>
      </c>
      <c r="H28" s="115">
        <v>0.927</v>
      </c>
      <c r="I28" s="115">
        <v>0.929</v>
      </c>
      <c r="J28" s="115">
        <f t="shared" si="0"/>
        <v>0.0009009568965953063</v>
      </c>
      <c r="K28" s="115">
        <f t="shared" si="1"/>
        <v>0.0010990431034046955</v>
      </c>
    </row>
    <row r="29" spans="3:5" ht="15">
      <c r="C29" s="1"/>
      <c r="D29" s="22"/>
      <c r="E29" s="1"/>
    </row>
    <row r="33" spans="1:7" ht="135">
      <c r="A33" s="25" t="s">
        <v>22</v>
      </c>
      <c r="B33" s="25" t="s">
        <v>23</v>
      </c>
      <c r="C33" s="25" t="s">
        <v>46</v>
      </c>
      <c r="D33" s="25"/>
      <c r="E33" s="25" t="s">
        <v>40</v>
      </c>
      <c r="F33" s="107" t="s">
        <v>45</v>
      </c>
      <c r="G33" s="107" t="s">
        <v>39</v>
      </c>
    </row>
    <row r="34" spans="1:7" ht="15">
      <c r="A34" s="124" t="s">
        <v>41</v>
      </c>
      <c r="B34" s="30" t="s">
        <v>3</v>
      </c>
      <c r="C34" s="31">
        <v>2.462304500095951</v>
      </c>
      <c r="D34" s="31"/>
      <c r="E34" s="31">
        <v>2.6767350645062384</v>
      </c>
      <c r="F34" s="108">
        <v>2.301680332835158</v>
      </c>
      <c r="G34" s="108">
        <v>2.481076323137658</v>
      </c>
    </row>
    <row r="35" spans="1:7" ht="15">
      <c r="A35" s="125"/>
      <c r="B35" s="30" t="s">
        <v>1</v>
      </c>
      <c r="C35" s="31">
        <v>0</v>
      </c>
      <c r="D35" s="31"/>
      <c r="E35" s="31">
        <v>0</v>
      </c>
      <c r="F35" s="108">
        <v>2.301680332835158</v>
      </c>
      <c r="G35" s="108">
        <v>2.481076323137658</v>
      </c>
    </row>
    <row r="36" spans="1:7" ht="15">
      <c r="A36" s="125"/>
      <c r="B36" s="30" t="s">
        <v>2</v>
      </c>
      <c r="C36" s="31">
        <v>2.0941122405502464</v>
      </c>
      <c r="D36" s="31"/>
      <c r="E36" s="31">
        <v>2.238203322499097</v>
      </c>
      <c r="F36" s="108">
        <v>2.301680332835158</v>
      </c>
      <c r="G36" s="108">
        <v>2.481076323137658</v>
      </c>
    </row>
    <row r="37" spans="1:7" ht="15">
      <c r="A37" s="126"/>
      <c r="B37" s="32" t="s">
        <v>25</v>
      </c>
      <c r="C37" s="33">
        <v>2.3582208303938605</v>
      </c>
      <c r="D37" s="33"/>
      <c r="E37" s="33">
        <v>2.5532747021842646</v>
      </c>
      <c r="F37" s="109">
        <v>2.301680332835158</v>
      </c>
      <c r="G37" s="109">
        <v>2.481076323137658</v>
      </c>
    </row>
    <row r="38" spans="1:7" ht="15">
      <c r="A38" s="127" t="s">
        <v>42</v>
      </c>
      <c r="B38" s="30" t="s">
        <v>6</v>
      </c>
      <c r="C38" s="31">
        <v>2.4333345250255363</v>
      </c>
      <c r="D38" s="31"/>
      <c r="E38" s="31">
        <v>2.7120731645441167</v>
      </c>
      <c r="F38" s="108">
        <v>2.301680332835158</v>
      </c>
      <c r="G38" s="108">
        <v>2.481076323137658</v>
      </c>
    </row>
    <row r="39" spans="1:7" ht="15">
      <c r="A39" s="125"/>
      <c r="B39" s="30" t="s">
        <v>7</v>
      </c>
      <c r="C39" s="31">
        <v>1.9766139108704708</v>
      </c>
      <c r="D39" s="31"/>
      <c r="E39" s="31">
        <v>2.1210316979608317</v>
      </c>
      <c r="F39" s="108">
        <v>2.301680332835158</v>
      </c>
      <c r="G39" s="108">
        <v>2.481076323137658</v>
      </c>
    </row>
    <row r="40" spans="1:7" ht="15">
      <c r="A40" s="125"/>
      <c r="B40" s="30" t="s">
        <v>5</v>
      </c>
      <c r="C40" s="31">
        <v>2.072216371729454</v>
      </c>
      <c r="D40" s="31"/>
      <c r="E40" s="31">
        <v>2.1257252421205846</v>
      </c>
      <c r="F40" s="108">
        <v>2.301680332835158</v>
      </c>
      <c r="G40" s="108">
        <v>2.481076323137658</v>
      </c>
    </row>
    <row r="41" spans="1:7" ht="15">
      <c r="A41" s="125"/>
      <c r="B41" s="30" t="s">
        <v>4</v>
      </c>
      <c r="C41" s="31">
        <v>2.432009290665094</v>
      </c>
      <c r="D41" s="31"/>
      <c r="E41" s="31">
        <v>2.5542054574638846</v>
      </c>
      <c r="F41" s="108">
        <v>2.301680332835158</v>
      </c>
      <c r="G41" s="108">
        <v>2.481076323137658</v>
      </c>
    </row>
    <row r="42" spans="1:7" ht="15">
      <c r="A42" s="126"/>
      <c r="B42" s="32" t="s">
        <v>27</v>
      </c>
      <c r="C42" s="33">
        <v>2.2760825675052336</v>
      </c>
      <c r="D42" s="33"/>
      <c r="E42" s="33">
        <v>2.432571610439211</v>
      </c>
      <c r="F42" s="109">
        <v>2.301680332835158</v>
      </c>
      <c r="G42" s="109">
        <v>2.481076323137658</v>
      </c>
    </row>
    <row r="43" spans="1:7" ht="15">
      <c r="A43" s="127" t="s">
        <v>43</v>
      </c>
      <c r="B43" s="30" t="s">
        <v>15</v>
      </c>
      <c r="C43" s="31">
        <v>2.287857142857143</v>
      </c>
      <c r="D43" s="31"/>
      <c r="E43" s="31">
        <v>2.5</v>
      </c>
      <c r="F43" s="108">
        <v>2.301680332835158</v>
      </c>
      <c r="G43" s="108">
        <v>2.481076323137658</v>
      </c>
    </row>
    <row r="44" spans="1:7" ht="15">
      <c r="A44" s="125"/>
      <c r="B44" s="30" t="s">
        <v>8</v>
      </c>
      <c r="C44" s="31">
        <v>1.3321290322580646</v>
      </c>
      <c r="D44" s="31"/>
      <c r="E44" s="31">
        <v>1.5008219178082192</v>
      </c>
      <c r="F44" s="108">
        <v>2.301680332835158</v>
      </c>
      <c r="G44" s="108">
        <v>2.481076323137658</v>
      </c>
    </row>
    <row r="45" spans="1:7" ht="15">
      <c r="A45" s="125"/>
      <c r="B45" s="30" t="s">
        <v>17</v>
      </c>
      <c r="C45" s="31">
        <v>1.4680985915492957</v>
      </c>
      <c r="D45" s="31"/>
      <c r="E45" s="31">
        <v>1.7025301204819276</v>
      </c>
      <c r="F45" s="108">
        <v>2.301680332835158</v>
      </c>
      <c r="G45" s="108">
        <v>2.481076323137658</v>
      </c>
    </row>
    <row r="46" spans="1:7" ht="15">
      <c r="A46" s="125"/>
      <c r="B46" s="30" t="s">
        <v>18</v>
      </c>
      <c r="C46" s="31">
        <v>2.8375</v>
      </c>
      <c r="D46" s="31"/>
      <c r="E46" s="31"/>
      <c r="F46" s="108">
        <v>2.301680332835158</v>
      </c>
      <c r="G46" s="108">
        <v>2.481076323137658</v>
      </c>
    </row>
    <row r="47" spans="1:7" ht="15">
      <c r="A47" s="125"/>
      <c r="B47" s="30" t="s">
        <v>14</v>
      </c>
      <c r="C47" s="31">
        <v>1.9421107266435986</v>
      </c>
      <c r="D47" s="31"/>
      <c r="E47" s="31">
        <v>1.8241071428571427</v>
      </c>
      <c r="F47" s="108">
        <v>2.301680332835158</v>
      </c>
      <c r="G47" s="108">
        <v>2.481076323137658</v>
      </c>
    </row>
    <row r="48" spans="1:7" ht="15">
      <c r="A48" s="125"/>
      <c r="B48" s="30" t="s">
        <v>9</v>
      </c>
      <c r="C48" s="31">
        <v>2.439271137026239</v>
      </c>
      <c r="D48" s="31"/>
      <c r="E48" s="31">
        <v>2.5911955514365155</v>
      </c>
      <c r="F48" s="108">
        <v>2.301680332835158</v>
      </c>
      <c r="G48" s="108">
        <v>2.481076323137658</v>
      </c>
    </row>
    <row r="49" spans="1:7" ht="15">
      <c r="A49" s="125"/>
      <c r="B49" s="30" t="s">
        <v>16</v>
      </c>
      <c r="C49" s="31">
        <v>2.484634831460674</v>
      </c>
      <c r="D49" s="31"/>
      <c r="E49" s="31">
        <v>2.646566615620215</v>
      </c>
      <c r="F49" s="108">
        <v>2.301680332835158</v>
      </c>
      <c r="G49" s="108">
        <v>2.481076323137658</v>
      </c>
    </row>
    <row r="50" spans="1:7" ht="15">
      <c r="A50" s="125"/>
      <c r="B50" s="30" t="s">
        <v>11</v>
      </c>
      <c r="C50" s="31">
        <v>1.586828193832599</v>
      </c>
      <c r="D50" s="31"/>
      <c r="E50" s="31">
        <v>1.8231909547738694</v>
      </c>
      <c r="F50" s="108">
        <v>2.301680332835158</v>
      </c>
      <c r="G50" s="108">
        <v>2.481076323137658</v>
      </c>
    </row>
    <row r="51" spans="1:7" ht="15">
      <c r="A51" s="125"/>
      <c r="B51" s="30" t="s">
        <v>12</v>
      </c>
      <c r="C51" s="31">
        <v>2.1424893314367</v>
      </c>
      <c r="D51" s="31"/>
      <c r="E51" s="31">
        <v>2.4306565656565655</v>
      </c>
      <c r="F51" s="108">
        <v>2.301680332835158</v>
      </c>
      <c r="G51" s="108">
        <v>2.481076323137658</v>
      </c>
    </row>
    <row r="52" spans="1:7" ht="15">
      <c r="A52" s="125"/>
      <c r="B52" s="30" t="s">
        <v>10</v>
      </c>
      <c r="C52" s="31">
        <v>2.57575260804769</v>
      </c>
      <c r="D52" s="31"/>
      <c r="E52" s="31">
        <v>2.8482075471698116</v>
      </c>
      <c r="F52" s="108">
        <v>2.301680332835158</v>
      </c>
      <c r="G52" s="108">
        <v>2.481076323137658</v>
      </c>
    </row>
    <row r="53" spans="1:7" ht="15">
      <c r="A53" s="125"/>
      <c r="B53" s="30" t="s">
        <v>13</v>
      </c>
      <c r="C53" s="31">
        <v>0</v>
      </c>
      <c r="D53" s="31"/>
      <c r="E53" s="31">
        <v>0</v>
      </c>
      <c r="F53" s="108">
        <v>2.301680332835158</v>
      </c>
      <c r="G53" s="108">
        <v>2.481076323137658</v>
      </c>
    </row>
    <row r="54" spans="1:7" ht="15">
      <c r="A54" s="125"/>
      <c r="B54" s="30" t="s">
        <v>19</v>
      </c>
      <c r="C54" s="31">
        <v>1.8053067814854684</v>
      </c>
      <c r="D54" s="31"/>
      <c r="E54" s="31">
        <v>2.081227741330834</v>
      </c>
      <c r="F54" s="108">
        <v>2.301680332835158</v>
      </c>
      <c r="G54" s="108">
        <v>2.481076323137658</v>
      </c>
    </row>
    <row r="55" spans="1:7" ht="15">
      <c r="A55" s="126"/>
      <c r="B55" s="32" t="s">
        <v>29</v>
      </c>
      <c r="C55" s="33">
        <v>2.103537948828209</v>
      </c>
      <c r="D55" s="33"/>
      <c r="E55" s="33">
        <v>2.331159924741298</v>
      </c>
      <c r="F55" s="109">
        <v>2.301680332835158</v>
      </c>
      <c r="G55" s="109">
        <v>2.481076323137658</v>
      </c>
    </row>
    <row r="56" spans="1:7" ht="30">
      <c r="A56" s="34" t="s">
        <v>21</v>
      </c>
      <c r="B56" s="35"/>
      <c r="C56" s="36">
        <v>2.301680332835158</v>
      </c>
      <c r="D56" s="36"/>
      <c r="E56" s="36">
        <v>2.481076323137658</v>
      </c>
      <c r="F56" s="109">
        <v>2.301680332835158</v>
      </c>
      <c r="G56" s="109">
        <v>2.481076323137658</v>
      </c>
    </row>
  </sheetData>
  <sheetProtection/>
  <mergeCells count="6">
    <mergeCell ref="A34:A37"/>
    <mergeCell ref="A38:A42"/>
    <mergeCell ref="A43:A55"/>
    <mergeCell ref="A6:A9"/>
    <mergeCell ref="A10:A14"/>
    <mergeCell ref="A15:A2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N75"/>
  <sheetViews>
    <sheetView zoomScalePageLayoutView="0" workbookViewId="0" topLeftCell="A4">
      <selection activeCell="H5" sqref="H5:K28"/>
    </sheetView>
  </sheetViews>
  <sheetFormatPr defaultColWidth="9.140625" defaultRowHeight="15"/>
  <cols>
    <col min="1" max="1" width="11.140625" style="0" customWidth="1"/>
    <col min="3" max="5" width="21.140625" style="0" customWidth="1"/>
    <col min="6" max="6" width="4.7109375" style="0" customWidth="1"/>
    <col min="7" max="7" width="6.140625" style="0" customWidth="1"/>
  </cols>
  <sheetData>
    <row r="1" ht="15">
      <c r="A1" s="6" t="s">
        <v>33</v>
      </c>
    </row>
    <row r="2" ht="18.75">
      <c r="A2" s="11" t="s">
        <v>35</v>
      </c>
    </row>
    <row r="5" spans="1:11" ht="105">
      <c r="A5" s="24" t="s">
        <v>22</v>
      </c>
      <c r="B5" s="24" t="s">
        <v>23</v>
      </c>
      <c r="C5" s="25" t="s">
        <v>44</v>
      </c>
      <c r="D5" s="110" t="s">
        <v>101</v>
      </c>
      <c r="E5" s="25" t="s">
        <v>38</v>
      </c>
      <c r="F5" s="107" t="s">
        <v>45</v>
      </c>
      <c r="G5" s="107" t="s">
        <v>39</v>
      </c>
      <c r="H5" s="114" t="s">
        <v>102</v>
      </c>
      <c r="I5" s="114" t="s">
        <v>103</v>
      </c>
      <c r="J5" s="114" t="s">
        <v>104</v>
      </c>
      <c r="K5" s="114" t="s">
        <v>105</v>
      </c>
    </row>
    <row r="6" spans="1:11" ht="15">
      <c r="A6" s="132" t="s">
        <v>24</v>
      </c>
      <c r="B6" s="26" t="s">
        <v>3</v>
      </c>
      <c r="C6" s="61">
        <v>0.49936904898474244</v>
      </c>
      <c r="D6" s="116" t="str">
        <f>H6*100&amp;-I6*100&amp;"%"</f>
        <v>48,9-51%</v>
      </c>
      <c r="E6" s="58">
        <v>0.4136664217487142</v>
      </c>
      <c r="F6" s="108">
        <v>0.8049564500997671</v>
      </c>
      <c r="G6" s="108">
        <v>0.7522359657469077</v>
      </c>
      <c r="H6" s="115">
        <v>0.489</v>
      </c>
      <c r="I6" s="115">
        <v>0.51</v>
      </c>
      <c r="J6" s="115">
        <f>C6-H6</f>
        <v>0.010369048984742446</v>
      </c>
      <c r="K6" s="115">
        <f>I6-C6</f>
        <v>0.010630951015257573</v>
      </c>
    </row>
    <row r="7" spans="1:11" ht="15">
      <c r="A7" s="133"/>
      <c r="B7" s="26" t="s">
        <v>1</v>
      </c>
      <c r="C7" s="58">
        <v>0</v>
      </c>
      <c r="D7" s="116" t="s">
        <v>106</v>
      </c>
      <c r="E7" s="58">
        <v>0</v>
      </c>
      <c r="F7" s="108">
        <v>0.8049564500997671</v>
      </c>
      <c r="G7" s="108">
        <v>0.7522359657469077</v>
      </c>
      <c r="H7" s="115"/>
      <c r="I7" s="115"/>
      <c r="J7" s="115">
        <f aca="true" t="shared" si="0" ref="J7:J28">C7-H7</f>
        <v>0</v>
      </c>
      <c r="K7" s="115">
        <f aca="true" t="shared" si="1" ref="K7:K28">I7-C7</f>
        <v>0</v>
      </c>
    </row>
    <row r="8" spans="1:11" ht="15">
      <c r="A8" s="133"/>
      <c r="B8" s="26" t="s">
        <v>2</v>
      </c>
      <c r="C8" s="61">
        <v>0.8397296316457993</v>
      </c>
      <c r="D8" s="117" t="str">
        <f aca="true" t="shared" si="2" ref="D8:D28">H8*100&amp;-I8*100&amp;"%"</f>
        <v>83,6-84,3%</v>
      </c>
      <c r="E8" s="58">
        <v>0.8046863734679164</v>
      </c>
      <c r="F8" s="108">
        <v>0.8049564500997671</v>
      </c>
      <c r="G8" s="108">
        <v>0.7522359657469077</v>
      </c>
      <c r="H8" s="115">
        <v>0.836</v>
      </c>
      <c r="I8" s="115">
        <v>0.843</v>
      </c>
      <c r="J8" s="115">
        <f t="shared" si="0"/>
        <v>0.003729631645799314</v>
      </c>
      <c r="K8" s="115">
        <f t="shared" si="1"/>
        <v>0.0032703683542006923</v>
      </c>
    </row>
    <row r="9" spans="1:11" ht="15">
      <c r="A9" s="134"/>
      <c r="B9" s="27" t="s">
        <v>25</v>
      </c>
      <c r="C9" s="60">
        <v>0.7835432250733833</v>
      </c>
      <c r="D9" s="112" t="str">
        <f t="shared" si="2"/>
        <v>78-78,7%</v>
      </c>
      <c r="E9" s="59">
        <v>0.7276595744680852</v>
      </c>
      <c r="F9" s="109">
        <v>0.8049564500997671</v>
      </c>
      <c r="G9" s="109">
        <v>0.7522359657469077</v>
      </c>
      <c r="H9" s="115">
        <v>0.78</v>
      </c>
      <c r="I9" s="115">
        <v>0.787</v>
      </c>
      <c r="J9" s="115">
        <f t="shared" si="0"/>
        <v>0.003543225073383227</v>
      </c>
      <c r="K9" s="115">
        <f t="shared" si="1"/>
        <v>0.003456774926616779</v>
      </c>
    </row>
    <row r="10" spans="1:11" ht="15">
      <c r="A10" s="135" t="s">
        <v>26</v>
      </c>
      <c r="B10" s="26" t="s">
        <v>6</v>
      </c>
      <c r="C10" s="61">
        <v>0.7498344507904975</v>
      </c>
      <c r="D10" s="117" t="str">
        <f t="shared" si="2"/>
        <v>74,6-75,4%</v>
      </c>
      <c r="E10" s="58">
        <v>0.7241343126967471</v>
      </c>
      <c r="F10" s="108">
        <v>0.8049564500997671</v>
      </c>
      <c r="G10" s="108">
        <v>0.7522359657469077</v>
      </c>
      <c r="H10" s="115">
        <v>0.746</v>
      </c>
      <c r="I10" s="115">
        <v>0.754</v>
      </c>
      <c r="J10" s="115">
        <f t="shared" si="0"/>
        <v>0.00383445079049749</v>
      </c>
      <c r="K10" s="115">
        <f t="shared" si="1"/>
        <v>0.004165549209502517</v>
      </c>
    </row>
    <row r="11" spans="1:11" ht="15">
      <c r="A11" s="133"/>
      <c r="B11" s="26" t="s">
        <v>7</v>
      </c>
      <c r="C11" s="61">
        <v>0.8155279016983642</v>
      </c>
      <c r="D11" s="117" t="str">
        <f t="shared" si="2"/>
        <v>80,9-82,2%</v>
      </c>
      <c r="E11" s="58">
        <v>0.5747269890795632</v>
      </c>
      <c r="F11" s="108">
        <v>0.8049564500997671</v>
      </c>
      <c r="G11" s="108">
        <v>0.7522359657469077</v>
      </c>
      <c r="H11" s="115">
        <v>0.809</v>
      </c>
      <c r="I11" s="115">
        <v>0.822</v>
      </c>
      <c r="J11" s="115">
        <f t="shared" si="0"/>
        <v>0.006527901698364147</v>
      </c>
      <c r="K11" s="115">
        <f t="shared" si="1"/>
        <v>0.006472098301635754</v>
      </c>
    </row>
    <row r="12" spans="1:11" ht="15">
      <c r="A12" s="133"/>
      <c r="B12" s="26" t="s">
        <v>5</v>
      </c>
      <c r="C12" s="61">
        <v>0.9333900829963823</v>
      </c>
      <c r="D12" s="117" t="str">
        <f t="shared" si="2"/>
        <v>93,1-93,6%</v>
      </c>
      <c r="E12" s="58">
        <v>0.8818684376507253</v>
      </c>
      <c r="F12" s="108">
        <v>0.8049564500997671</v>
      </c>
      <c r="G12" s="108">
        <v>0.7522359657469077</v>
      </c>
      <c r="H12" s="115">
        <v>0.931</v>
      </c>
      <c r="I12" s="115">
        <v>0.936</v>
      </c>
      <c r="J12" s="115">
        <f t="shared" si="0"/>
        <v>0.0023900829963822146</v>
      </c>
      <c r="K12" s="115">
        <f t="shared" si="1"/>
        <v>0.00260991700361779</v>
      </c>
    </row>
    <row r="13" spans="1:11" ht="15">
      <c r="A13" s="133"/>
      <c r="B13" s="26" t="s">
        <v>4</v>
      </c>
      <c r="C13" s="61">
        <v>0.9897411764705882</v>
      </c>
      <c r="D13" s="117" t="str">
        <f t="shared" si="2"/>
        <v>98,8-99,2%</v>
      </c>
      <c r="E13" s="58">
        <v>0.9710549701663069</v>
      </c>
      <c r="F13" s="108">
        <v>0.8049564500997671</v>
      </c>
      <c r="G13" s="108">
        <v>0.7522359657469077</v>
      </c>
      <c r="H13" s="115">
        <v>0.988</v>
      </c>
      <c r="I13" s="115">
        <v>0.992</v>
      </c>
      <c r="J13" s="115">
        <f t="shared" si="0"/>
        <v>0.001741176470588246</v>
      </c>
      <c r="K13" s="115">
        <f t="shared" si="1"/>
        <v>0.0022588235294117576</v>
      </c>
    </row>
    <row r="14" spans="1:11" ht="15">
      <c r="A14" s="134"/>
      <c r="B14" s="27" t="s">
        <v>27</v>
      </c>
      <c r="C14" s="60">
        <v>0.8439506760094404</v>
      </c>
      <c r="D14" s="112" t="str">
        <f t="shared" si="2"/>
        <v>84,2-84,6%</v>
      </c>
      <c r="E14" s="59">
        <v>0.7893064968850552</v>
      </c>
      <c r="F14" s="109">
        <v>0.8049564500997671</v>
      </c>
      <c r="G14" s="109">
        <v>0.7522359657469077</v>
      </c>
      <c r="H14" s="115">
        <v>0.842</v>
      </c>
      <c r="I14" s="115">
        <v>0.846</v>
      </c>
      <c r="J14" s="115">
        <f t="shared" si="0"/>
        <v>0.001950676009440433</v>
      </c>
      <c r="K14" s="115">
        <f t="shared" si="1"/>
        <v>0.0020493239905595706</v>
      </c>
    </row>
    <row r="15" spans="1:11" ht="15">
      <c r="A15" s="135" t="s">
        <v>28</v>
      </c>
      <c r="B15" s="26" t="s">
        <v>15</v>
      </c>
      <c r="C15" s="61">
        <v>0.5449189985272459</v>
      </c>
      <c r="D15" s="117" t="str">
        <f t="shared" si="2"/>
        <v>51,8-57,2%</v>
      </c>
      <c r="E15" s="58">
        <v>0.45307443365695793</v>
      </c>
      <c r="F15" s="108">
        <v>0.8049564500997671</v>
      </c>
      <c r="G15" s="108">
        <v>0.7522359657469077</v>
      </c>
      <c r="H15" s="115">
        <v>0.518</v>
      </c>
      <c r="I15" s="115">
        <v>0.572</v>
      </c>
      <c r="J15" s="115">
        <f t="shared" si="0"/>
        <v>0.026918998527245885</v>
      </c>
      <c r="K15" s="115">
        <f t="shared" si="1"/>
        <v>0.02708100147275405</v>
      </c>
    </row>
    <row r="16" spans="1:11" ht="15">
      <c r="A16" s="133"/>
      <c r="B16" s="26" t="s">
        <v>8</v>
      </c>
      <c r="C16" s="61">
        <v>0.38666666666666666</v>
      </c>
      <c r="D16" s="117" t="str">
        <f t="shared" si="2"/>
        <v>36,8-40,5%</v>
      </c>
      <c r="E16" s="58">
        <v>0.15571650284531816</v>
      </c>
      <c r="F16" s="108">
        <v>0.8049564500997671</v>
      </c>
      <c r="G16" s="108">
        <v>0.7522359657469077</v>
      </c>
      <c r="H16" s="115">
        <v>0.368</v>
      </c>
      <c r="I16" s="115">
        <v>0.405</v>
      </c>
      <c r="J16" s="115">
        <f t="shared" si="0"/>
        <v>0.018666666666666665</v>
      </c>
      <c r="K16" s="115">
        <f t="shared" si="1"/>
        <v>0.018333333333333368</v>
      </c>
    </row>
    <row r="17" spans="1:11" ht="15">
      <c r="A17" s="133"/>
      <c r="B17" s="26" t="s">
        <v>17</v>
      </c>
      <c r="C17" s="61">
        <v>0.6853002070393375</v>
      </c>
      <c r="D17" s="117" t="str">
        <f t="shared" si="2"/>
        <v>66,9-70,1%</v>
      </c>
      <c r="E17" s="58">
        <v>0.6072507552870091</v>
      </c>
      <c r="F17" s="108">
        <v>0.8049564500997671</v>
      </c>
      <c r="G17" s="108">
        <v>0.7522359657469077</v>
      </c>
      <c r="H17" s="115">
        <v>0.669</v>
      </c>
      <c r="I17" s="115">
        <v>0.701</v>
      </c>
      <c r="J17" s="115">
        <f t="shared" si="0"/>
        <v>0.016300207039337433</v>
      </c>
      <c r="K17" s="115">
        <f t="shared" si="1"/>
        <v>0.015699792960662484</v>
      </c>
    </row>
    <row r="18" spans="1:11" ht="15">
      <c r="A18" s="133"/>
      <c r="B18" s="26" t="s">
        <v>18</v>
      </c>
      <c r="C18" s="61">
        <v>0.2657107452646486</v>
      </c>
      <c r="D18" s="117" t="str">
        <f t="shared" si="2"/>
        <v>25,4-27,8%</v>
      </c>
      <c r="E18" s="58">
        <v>0.24942987457240592</v>
      </c>
      <c r="F18" s="108">
        <v>0.8049564500997671</v>
      </c>
      <c r="G18" s="108">
        <v>0.7522359657469077</v>
      </c>
      <c r="H18" s="115">
        <v>0.254</v>
      </c>
      <c r="I18" s="115">
        <v>0.278</v>
      </c>
      <c r="J18" s="115">
        <f t="shared" si="0"/>
        <v>0.011710745264648603</v>
      </c>
      <c r="K18" s="115">
        <f t="shared" si="1"/>
        <v>0.012289254735351418</v>
      </c>
    </row>
    <row r="19" spans="1:11" ht="15">
      <c r="A19" s="133"/>
      <c r="B19" s="26" t="s">
        <v>14</v>
      </c>
      <c r="C19" s="61">
        <v>0.1686372121966397</v>
      </c>
      <c r="D19" s="117" t="str">
        <f t="shared" si="2"/>
        <v>15,1-18,8%</v>
      </c>
      <c r="E19" s="58">
        <v>0.14423076923076922</v>
      </c>
      <c r="F19" s="108">
        <v>0.8049564500997671</v>
      </c>
      <c r="G19" s="108">
        <v>0.7522359657469077</v>
      </c>
      <c r="H19" s="115">
        <v>0.151</v>
      </c>
      <c r="I19" s="115">
        <v>0.188</v>
      </c>
      <c r="J19" s="115">
        <f t="shared" si="0"/>
        <v>0.017637212196639718</v>
      </c>
      <c r="K19" s="115">
        <f t="shared" si="1"/>
        <v>0.019362787803360287</v>
      </c>
    </row>
    <row r="20" spans="1:11" ht="15">
      <c r="A20" s="133"/>
      <c r="B20" s="26" t="s">
        <v>9</v>
      </c>
      <c r="C20" s="61">
        <v>0.9645245710962489</v>
      </c>
      <c r="D20" s="117" t="str">
        <f t="shared" si="2"/>
        <v>95,8-97%</v>
      </c>
      <c r="E20" s="58">
        <v>0.8887949260042284</v>
      </c>
      <c r="F20" s="108">
        <v>0.8049564500997671</v>
      </c>
      <c r="G20" s="108">
        <v>0.7522359657469077</v>
      </c>
      <c r="H20" s="115">
        <v>0.958</v>
      </c>
      <c r="I20" s="115">
        <v>0.97</v>
      </c>
      <c r="J20" s="115">
        <f t="shared" si="0"/>
        <v>0.006524571096248932</v>
      </c>
      <c r="K20" s="115">
        <f t="shared" si="1"/>
        <v>0.005475428903751078</v>
      </c>
    </row>
    <row r="21" spans="1:11" ht="15">
      <c r="A21" s="133"/>
      <c r="B21" s="26" t="s">
        <v>16</v>
      </c>
      <c r="C21" s="61">
        <v>0.9966661110185031</v>
      </c>
      <c r="D21" s="117" t="str">
        <f t="shared" si="2"/>
        <v>99,6-99,8%</v>
      </c>
      <c r="E21" s="58">
        <v>0.9957061622374376</v>
      </c>
      <c r="F21" s="108">
        <v>0.8049564500997671</v>
      </c>
      <c r="G21" s="108">
        <v>0.7522359657469077</v>
      </c>
      <c r="H21" s="115">
        <v>0.996</v>
      </c>
      <c r="I21" s="115">
        <v>0.998</v>
      </c>
      <c r="J21" s="115">
        <f t="shared" si="0"/>
        <v>0.0006661110185031127</v>
      </c>
      <c r="K21" s="115">
        <f t="shared" si="1"/>
        <v>0.001333888981496889</v>
      </c>
    </row>
    <row r="22" spans="1:11" ht="15">
      <c r="A22" s="133"/>
      <c r="B22" s="26" t="s">
        <v>11</v>
      </c>
      <c r="C22" s="61">
        <v>0.8225966303270565</v>
      </c>
      <c r="D22" s="117" t="str">
        <f t="shared" si="2"/>
        <v>80,5-83,9%</v>
      </c>
      <c r="E22" s="58">
        <v>0.8048010107391029</v>
      </c>
      <c r="F22" s="108">
        <v>0.8049564500997671</v>
      </c>
      <c r="G22" s="108">
        <v>0.7522359657469077</v>
      </c>
      <c r="H22" s="115">
        <v>0.805</v>
      </c>
      <c r="I22" s="115">
        <v>0.839</v>
      </c>
      <c r="J22" s="115">
        <f t="shared" si="0"/>
        <v>0.017596630327056495</v>
      </c>
      <c r="K22" s="115">
        <f t="shared" si="1"/>
        <v>0.016403369672943424</v>
      </c>
    </row>
    <row r="23" spans="1:11" ht="15">
      <c r="A23" s="133"/>
      <c r="B23" s="26" t="s">
        <v>12</v>
      </c>
      <c r="C23" s="61">
        <v>0.9892020015801949</v>
      </c>
      <c r="D23" s="117" t="str">
        <f t="shared" si="2"/>
        <v>98,5-99,2%</v>
      </c>
      <c r="E23" s="58">
        <v>0.9763455605073705</v>
      </c>
      <c r="F23" s="108">
        <v>0.8049564500997671</v>
      </c>
      <c r="G23" s="108">
        <v>0.7522359657469077</v>
      </c>
      <c r="H23" s="115">
        <v>0.985</v>
      </c>
      <c r="I23" s="115">
        <v>0.992</v>
      </c>
      <c r="J23" s="115">
        <f t="shared" si="0"/>
        <v>0.004202001580194903</v>
      </c>
      <c r="K23" s="115">
        <f t="shared" si="1"/>
        <v>0.0027979984198051033</v>
      </c>
    </row>
    <row r="24" spans="1:11" ht="15">
      <c r="A24" s="133"/>
      <c r="B24" s="26" t="s">
        <v>10</v>
      </c>
      <c r="C24" s="61">
        <v>0.4633436419865381</v>
      </c>
      <c r="D24" s="117" t="str">
        <f t="shared" si="2"/>
        <v>45-47,7%</v>
      </c>
      <c r="E24" s="58">
        <v>0.30184977578475336</v>
      </c>
      <c r="F24" s="108">
        <v>0.8049564500997671</v>
      </c>
      <c r="G24" s="108">
        <v>0.7522359657469077</v>
      </c>
      <c r="H24" s="115">
        <v>0.45</v>
      </c>
      <c r="I24" s="115">
        <v>0.477</v>
      </c>
      <c r="J24" s="115">
        <f t="shared" si="0"/>
        <v>0.01334364198653809</v>
      </c>
      <c r="K24" s="115">
        <f t="shared" si="1"/>
        <v>0.013656358013461878</v>
      </c>
    </row>
    <row r="25" spans="1:11" ht="15">
      <c r="A25" s="133"/>
      <c r="B25" s="26" t="s">
        <v>13</v>
      </c>
      <c r="C25" s="61">
        <v>0.9765973254086181</v>
      </c>
      <c r="D25" s="117" t="str">
        <f t="shared" si="2"/>
        <v>97-98,2%</v>
      </c>
      <c r="E25" s="58">
        <v>0.92071468453378</v>
      </c>
      <c r="F25" s="108">
        <v>0.8049564500997671</v>
      </c>
      <c r="G25" s="108">
        <v>0.7522359657469077</v>
      </c>
      <c r="H25" s="115">
        <v>0.97</v>
      </c>
      <c r="I25" s="115">
        <v>0.982</v>
      </c>
      <c r="J25" s="115">
        <f t="shared" si="0"/>
        <v>0.0065973254086181266</v>
      </c>
      <c r="K25" s="115">
        <f t="shared" si="1"/>
        <v>0.005402674591381884</v>
      </c>
    </row>
    <row r="26" spans="1:11" ht="15">
      <c r="A26" s="133"/>
      <c r="B26" s="26" t="s">
        <v>19</v>
      </c>
      <c r="C26" s="61">
        <v>0.9806970509383378</v>
      </c>
      <c r="D26" s="117" t="str">
        <f t="shared" si="2"/>
        <v>97,6-98,5%</v>
      </c>
      <c r="E26" s="58">
        <v>0.9709515859766277</v>
      </c>
      <c r="F26" s="108">
        <v>0.8049564500997671</v>
      </c>
      <c r="G26" s="108">
        <v>0.7522359657469077</v>
      </c>
      <c r="H26" s="115">
        <v>0.976</v>
      </c>
      <c r="I26" s="115">
        <v>0.985</v>
      </c>
      <c r="J26" s="115">
        <f t="shared" si="0"/>
        <v>0.004697050938337832</v>
      </c>
      <c r="K26" s="115">
        <f t="shared" si="1"/>
        <v>0.004302949061662176</v>
      </c>
    </row>
    <row r="27" spans="1:11" ht="15">
      <c r="A27" s="134"/>
      <c r="B27" s="27" t="s">
        <v>29</v>
      </c>
      <c r="C27" s="60">
        <v>0.7395228345798688</v>
      </c>
      <c r="D27" s="112" t="str">
        <f t="shared" si="2"/>
        <v>73,6-74,3%</v>
      </c>
      <c r="E27" s="59">
        <v>0.6980615070689404</v>
      </c>
      <c r="F27" s="109">
        <v>0.8049564500997671</v>
      </c>
      <c r="G27" s="109">
        <v>0.7522359657469077</v>
      </c>
      <c r="H27" s="115">
        <v>0.736</v>
      </c>
      <c r="I27" s="115">
        <v>0.743</v>
      </c>
      <c r="J27" s="115">
        <f t="shared" si="0"/>
        <v>0.0035228345798687943</v>
      </c>
      <c r="K27" s="115">
        <f t="shared" si="1"/>
        <v>0.003477165420131212</v>
      </c>
    </row>
    <row r="28" spans="1:11" ht="24" customHeight="1">
      <c r="A28" s="28" t="s">
        <v>21</v>
      </c>
      <c r="B28" s="29"/>
      <c r="C28" s="120">
        <v>0.8049564500997671</v>
      </c>
      <c r="D28" s="121" t="str">
        <f t="shared" si="2"/>
        <v>80,3-80,7%</v>
      </c>
      <c r="E28" s="120">
        <v>0.7522359657469077</v>
      </c>
      <c r="F28" s="109">
        <v>0.8049564500997671</v>
      </c>
      <c r="G28" s="109">
        <v>0.7522359657469077</v>
      </c>
      <c r="H28" s="115">
        <v>0.803</v>
      </c>
      <c r="I28" s="115">
        <v>0.807</v>
      </c>
      <c r="J28" s="115">
        <f t="shared" si="0"/>
        <v>0.001956450099767082</v>
      </c>
      <c r="K28" s="115">
        <f t="shared" si="1"/>
        <v>0.0020435499002329216</v>
      </c>
    </row>
    <row r="29" spans="3:5" ht="15">
      <c r="C29" s="8"/>
      <c r="D29" s="22"/>
      <c r="E29" s="8"/>
    </row>
    <row r="33" spans="1:7" ht="105">
      <c r="A33" s="24" t="s">
        <v>22</v>
      </c>
      <c r="B33" s="24" t="s">
        <v>23</v>
      </c>
      <c r="C33" s="25" t="s">
        <v>46</v>
      </c>
      <c r="D33" s="25"/>
      <c r="E33" s="25" t="s">
        <v>40</v>
      </c>
      <c r="F33" s="107" t="s">
        <v>45</v>
      </c>
      <c r="G33" s="107" t="s">
        <v>39</v>
      </c>
    </row>
    <row r="34" spans="1:7" ht="15">
      <c r="A34" s="128" t="s">
        <v>41</v>
      </c>
      <c r="B34" t="s">
        <v>3</v>
      </c>
      <c r="C34" s="31">
        <v>1.3557071197411004</v>
      </c>
      <c r="D34" s="31"/>
      <c r="E34" s="31">
        <v>0.8072549595885379</v>
      </c>
      <c r="F34" s="108">
        <v>0.9340597179547783</v>
      </c>
      <c r="G34" s="108">
        <v>0.8957893364344364</v>
      </c>
    </row>
    <row r="35" spans="1:7" ht="15">
      <c r="A35" s="129"/>
      <c r="B35" t="s">
        <v>1</v>
      </c>
      <c r="C35" s="31">
        <v>0</v>
      </c>
      <c r="D35" s="31"/>
      <c r="E35" s="31">
        <v>0</v>
      </c>
      <c r="F35" s="108">
        <v>0.9340597179547783</v>
      </c>
      <c r="G35" s="108">
        <v>0.8957893364344364</v>
      </c>
    </row>
    <row r="36" spans="1:7" ht="15">
      <c r="A36" s="129"/>
      <c r="B36" t="s">
        <v>2</v>
      </c>
      <c r="C36" s="31">
        <v>1.1478908144344602</v>
      </c>
      <c r="D36" s="31"/>
      <c r="E36" s="31">
        <v>1.0068370583994233</v>
      </c>
      <c r="F36" s="108">
        <v>0.9340597179547783</v>
      </c>
      <c r="G36" s="108">
        <v>0.8957893364344364</v>
      </c>
    </row>
    <row r="37" spans="1:7" ht="15">
      <c r="A37" s="130"/>
      <c r="B37" s="2" t="s">
        <v>25</v>
      </c>
      <c r="C37" s="33">
        <v>1.1854172510518934</v>
      </c>
      <c r="D37" s="33"/>
      <c r="E37" s="33">
        <v>0.9675214937038645</v>
      </c>
      <c r="F37" s="109">
        <v>0.9340597179547783</v>
      </c>
      <c r="G37" s="109">
        <v>0.8957893364344364</v>
      </c>
    </row>
    <row r="38" spans="1:7" ht="15">
      <c r="A38" s="131" t="s">
        <v>42</v>
      </c>
      <c r="B38" t="s">
        <v>6</v>
      </c>
      <c r="C38" s="31">
        <v>0.9335689960049774</v>
      </c>
      <c r="D38" s="31"/>
      <c r="E38" s="31">
        <v>0.8998905211612451</v>
      </c>
      <c r="F38" s="108">
        <v>0.9340597179547783</v>
      </c>
      <c r="G38" s="108">
        <v>0.8957893364344364</v>
      </c>
    </row>
    <row r="39" spans="1:7" ht="15">
      <c r="A39" s="129"/>
      <c r="B39" t="s">
        <v>7</v>
      </c>
      <c r="C39" s="31">
        <v>0.5349572557082567</v>
      </c>
      <c r="D39" s="31"/>
      <c r="E39" s="31">
        <v>0.7069537181487259</v>
      </c>
      <c r="F39" s="108">
        <v>0.9340597179547783</v>
      </c>
      <c r="G39" s="108">
        <v>0.8957893364344364</v>
      </c>
    </row>
    <row r="40" spans="1:14" ht="15">
      <c r="A40" s="129"/>
      <c r="B40" t="s">
        <v>5</v>
      </c>
      <c r="C40" s="31">
        <v>0.9852751318251403</v>
      </c>
      <c r="D40" s="31"/>
      <c r="E40" s="31">
        <v>0.8517100137275999</v>
      </c>
      <c r="F40" s="108">
        <v>0.9340597179547783</v>
      </c>
      <c r="G40" s="108">
        <v>0.8957893364344364</v>
      </c>
      <c r="H40" s="17"/>
      <c r="I40" s="17"/>
      <c r="J40" s="17"/>
      <c r="K40" s="17"/>
      <c r="L40" s="17"/>
      <c r="M40" s="17"/>
      <c r="N40" s="17"/>
    </row>
    <row r="41" spans="1:14" ht="15">
      <c r="A41" s="129"/>
      <c r="B41" t="s">
        <v>4</v>
      </c>
      <c r="C41" s="31">
        <v>0.7926199923204914</v>
      </c>
      <c r="D41" s="31"/>
      <c r="E41" s="31">
        <v>0.8967868477846895</v>
      </c>
      <c r="F41" s="108">
        <v>0.9340597179547783</v>
      </c>
      <c r="G41" s="108">
        <v>0.8957893364344364</v>
      </c>
      <c r="H41" s="17"/>
      <c r="I41" s="17"/>
      <c r="J41" s="17"/>
      <c r="K41" s="17"/>
      <c r="L41" s="17"/>
      <c r="M41" s="17"/>
      <c r="N41" s="17"/>
    </row>
    <row r="42" spans="1:14" ht="15">
      <c r="A42" s="130"/>
      <c r="B42" s="2" t="s">
        <v>27</v>
      </c>
      <c r="C42" s="33">
        <v>0.8833793665972886</v>
      </c>
      <c r="D42" s="33"/>
      <c r="E42" s="33">
        <v>0.8563751625932772</v>
      </c>
      <c r="F42" s="109">
        <v>0.9340597179547783</v>
      </c>
      <c r="G42" s="109">
        <v>0.8957893364344364</v>
      </c>
      <c r="H42" s="18"/>
      <c r="I42" s="18"/>
      <c r="J42" s="18"/>
      <c r="K42" s="17"/>
      <c r="L42" s="17"/>
      <c r="M42" s="17"/>
      <c r="N42" s="17"/>
    </row>
    <row r="43" spans="1:14" ht="15">
      <c r="A43" s="131" t="s">
        <v>43</v>
      </c>
      <c r="B43" t="s">
        <v>15</v>
      </c>
      <c r="C43" s="31">
        <v>0.7817112810707456</v>
      </c>
      <c r="D43" s="31"/>
      <c r="E43" s="31">
        <v>0.8997330097087378</v>
      </c>
      <c r="F43" s="108">
        <v>0.9340597179547783</v>
      </c>
      <c r="G43" s="108">
        <v>0.8957893364344364</v>
      </c>
      <c r="H43" s="19"/>
      <c r="I43" s="19"/>
      <c r="J43" s="19"/>
      <c r="K43" s="17"/>
      <c r="L43" s="17"/>
      <c r="M43" s="17"/>
      <c r="N43" s="17"/>
    </row>
    <row r="44" spans="1:14" ht="15">
      <c r="A44" s="129"/>
      <c r="B44" t="s">
        <v>8</v>
      </c>
      <c r="C44" s="31">
        <v>0.7992794547224927</v>
      </c>
      <c r="D44" s="31"/>
      <c r="E44" s="31">
        <v>0.9287066735644077</v>
      </c>
      <c r="F44" s="108">
        <v>0.9340597179547783</v>
      </c>
      <c r="G44" s="108">
        <v>0.8957893364344364</v>
      </c>
      <c r="H44" s="19"/>
      <c r="I44" s="19"/>
      <c r="J44" s="19"/>
      <c r="K44" s="17"/>
      <c r="L44" s="17"/>
      <c r="M44" s="17"/>
      <c r="N44" s="17"/>
    </row>
    <row r="45" spans="1:14" ht="15">
      <c r="A45" s="129"/>
      <c r="B45" t="s">
        <v>17</v>
      </c>
      <c r="C45" s="31">
        <v>0.8003735078937236</v>
      </c>
      <c r="D45" s="31"/>
      <c r="E45" s="31">
        <v>1.0185083081570998</v>
      </c>
      <c r="F45" s="108">
        <v>0.9340597179547783</v>
      </c>
      <c r="G45" s="108">
        <v>0.8957893364344364</v>
      </c>
      <c r="H45" s="19"/>
      <c r="I45" s="19"/>
      <c r="J45" s="19"/>
      <c r="K45" s="17"/>
      <c r="L45" s="17"/>
      <c r="M45" s="17"/>
      <c r="N45" s="17"/>
    </row>
    <row r="46" spans="1:14" ht="15">
      <c r="A46" s="129"/>
      <c r="B46" t="s">
        <v>18</v>
      </c>
      <c r="C46" s="31">
        <v>0.7718313502327988</v>
      </c>
      <c r="D46" s="31"/>
      <c r="E46" s="31">
        <v>0.9995011402508552</v>
      </c>
      <c r="F46" s="108">
        <v>0.9340597179547783</v>
      </c>
      <c r="G46" s="108">
        <v>0.8957893364344364</v>
      </c>
      <c r="H46" s="20"/>
      <c r="I46" s="20"/>
      <c r="J46" s="20"/>
      <c r="K46" s="17"/>
      <c r="L46" s="17"/>
      <c r="M46" s="17"/>
      <c r="N46" s="17"/>
    </row>
    <row r="47" spans="1:14" ht="15">
      <c r="A47" s="129"/>
      <c r="B47" t="s">
        <v>14</v>
      </c>
      <c r="C47" s="31">
        <v>0.9408492201039862</v>
      </c>
      <c r="D47" s="31"/>
      <c r="E47" s="31">
        <v>1.0349300699300699</v>
      </c>
      <c r="F47" s="108">
        <v>0.9340597179547783</v>
      </c>
      <c r="G47" s="108">
        <v>0.8957893364344364</v>
      </c>
      <c r="H47" s="19"/>
      <c r="I47" s="19"/>
      <c r="J47" s="19"/>
      <c r="K47" s="17"/>
      <c r="L47" s="17"/>
      <c r="M47" s="17"/>
      <c r="N47" s="17"/>
    </row>
    <row r="48" spans="1:14" ht="15">
      <c r="A48" s="129"/>
      <c r="B48" t="s">
        <v>9</v>
      </c>
      <c r="C48" s="31">
        <v>0.9510869565217391</v>
      </c>
      <c r="D48" s="31"/>
      <c r="E48" s="31">
        <v>1.2089852008456659</v>
      </c>
      <c r="F48" s="108">
        <v>0.9340597179547783</v>
      </c>
      <c r="G48" s="108">
        <v>0.8957893364344364</v>
      </c>
      <c r="H48" s="19"/>
      <c r="I48" s="19"/>
      <c r="J48" s="19"/>
      <c r="K48" s="17"/>
      <c r="L48" s="17"/>
      <c r="M48" s="17"/>
      <c r="N48" s="17"/>
    </row>
    <row r="49" spans="1:14" ht="15">
      <c r="A49" s="129"/>
      <c r="B49" t="s">
        <v>16</v>
      </c>
      <c r="C49" s="31">
        <v>0.7364265691651433</v>
      </c>
      <c r="D49" s="31"/>
      <c r="E49" s="31">
        <v>0.7237762562376697</v>
      </c>
      <c r="F49" s="108">
        <v>0.9340597179547783</v>
      </c>
      <c r="G49" s="108">
        <v>0.8957893364344364</v>
      </c>
      <c r="H49" s="19"/>
      <c r="I49" s="19"/>
      <c r="J49" s="19"/>
      <c r="K49" s="17"/>
      <c r="L49" s="17"/>
      <c r="M49" s="17"/>
      <c r="N49" s="17"/>
    </row>
    <row r="50" spans="1:14" ht="15">
      <c r="A50" s="129"/>
      <c r="B50" t="s">
        <v>11</v>
      </c>
      <c r="C50" s="31">
        <v>0.9219382964453386</v>
      </c>
      <c r="D50" s="31"/>
      <c r="E50" s="31">
        <v>0.9866645609602022</v>
      </c>
      <c r="F50" s="108">
        <v>0.9340597179547783</v>
      </c>
      <c r="G50" s="108">
        <v>0.8957893364344364</v>
      </c>
      <c r="H50" s="19"/>
      <c r="I50" s="19"/>
      <c r="J50" s="19"/>
      <c r="K50" s="17"/>
      <c r="L50" s="17"/>
      <c r="M50" s="17"/>
      <c r="N50" s="17"/>
    </row>
    <row r="51" spans="1:14" ht="15">
      <c r="A51" s="129"/>
      <c r="B51" t="s">
        <v>12</v>
      </c>
      <c r="C51" s="31">
        <v>0.7061325966850829</v>
      </c>
      <c r="D51" s="31"/>
      <c r="E51" s="31">
        <v>0.8300308536167295</v>
      </c>
      <c r="F51" s="108">
        <v>0.9340597179547783</v>
      </c>
      <c r="G51" s="108">
        <v>0.8957893364344364</v>
      </c>
      <c r="H51" s="20"/>
      <c r="I51" s="20"/>
      <c r="J51" s="20"/>
      <c r="K51" s="17"/>
      <c r="L51" s="17"/>
      <c r="M51" s="17"/>
      <c r="N51" s="17"/>
    </row>
    <row r="52" spans="1:14" ht="15">
      <c r="A52" s="129"/>
      <c r="B52" t="s">
        <v>10</v>
      </c>
      <c r="C52" s="31">
        <v>0.6453623978201635</v>
      </c>
      <c r="D52" s="31"/>
      <c r="E52" s="31">
        <v>0.9144646860986547</v>
      </c>
      <c r="F52" s="108">
        <v>0.9340597179547783</v>
      </c>
      <c r="G52" s="108">
        <v>0.8957893364344364</v>
      </c>
      <c r="H52" s="19"/>
      <c r="I52" s="19"/>
      <c r="J52" s="19"/>
      <c r="K52" s="17"/>
      <c r="L52" s="17"/>
      <c r="M52" s="17"/>
      <c r="N52" s="17"/>
    </row>
    <row r="53" spans="1:14" ht="15">
      <c r="A53" s="129"/>
      <c r="B53" t="s">
        <v>13</v>
      </c>
      <c r="C53" s="31">
        <v>0.8609188608275121</v>
      </c>
      <c r="D53" s="31"/>
      <c r="E53" s="31">
        <v>1.137353433835846</v>
      </c>
      <c r="F53" s="108">
        <v>0.9340597179547783</v>
      </c>
      <c r="G53" s="108">
        <v>0.8957893364344364</v>
      </c>
      <c r="H53" s="19"/>
      <c r="I53" s="19"/>
      <c r="J53" s="19"/>
      <c r="K53" s="17"/>
      <c r="L53" s="17"/>
      <c r="M53" s="17"/>
      <c r="N53" s="17"/>
    </row>
    <row r="54" spans="1:14" ht="15">
      <c r="A54" s="129"/>
      <c r="B54" t="s">
        <v>19</v>
      </c>
      <c r="C54" s="31">
        <v>0.884871619308456</v>
      </c>
      <c r="D54" s="31"/>
      <c r="E54" s="31">
        <v>0.820457429048414</v>
      </c>
      <c r="F54" s="108">
        <v>0.9340597179547783</v>
      </c>
      <c r="G54" s="108">
        <v>0.8957893364344364</v>
      </c>
      <c r="H54" s="19"/>
      <c r="I54" s="19"/>
      <c r="J54" s="19"/>
      <c r="K54" s="17"/>
      <c r="L54" s="17"/>
      <c r="M54" s="17"/>
      <c r="N54" s="17"/>
    </row>
    <row r="55" spans="1:14" ht="15">
      <c r="A55" s="130"/>
      <c r="B55" s="2" t="s">
        <v>29</v>
      </c>
      <c r="C55" s="33">
        <v>0.7882873057070369</v>
      </c>
      <c r="D55" s="33"/>
      <c r="E55" s="33">
        <v>0.9074677160763737</v>
      </c>
      <c r="F55" s="109">
        <v>0.9340597179547783</v>
      </c>
      <c r="G55" s="109">
        <v>0.8957893364344364</v>
      </c>
      <c r="H55" s="19"/>
      <c r="I55" s="19"/>
      <c r="J55" s="19"/>
      <c r="K55" s="17"/>
      <c r="L55" s="17"/>
      <c r="M55" s="17"/>
      <c r="N55" s="17"/>
    </row>
    <row r="56" spans="1:14" ht="24" customHeight="1">
      <c r="A56" s="5" t="s">
        <v>21</v>
      </c>
      <c r="B56" s="7"/>
      <c r="C56" s="10">
        <v>0.9340597179547783</v>
      </c>
      <c r="D56" s="10"/>
      <c r="E56" s="10">
        <v>0.8957893364344364</v>
      </c>
      <c r="F56" s="109">
        <v>0.9340597179547783</v>
      </c>
      <c r="G56" s="109">
        <v>0.8957893364344364</v>
      </c>
      <c r="H56" s="19"/>
      <c r="I56" s="19"/>
      <c r="J56" s="19"/>
      <c r="K56" s="17"/>
      <c r="L56" s="17"/>
      <c r="M56" s="17"/>
      <c r="N56" s="17"/>
    </row>
    <row r="57" spans="5:14" ht="15">
      <c r="E57" s="15"/>
      <c r="G57" s="9"/>
      <c r="H57" s="19"/>
      <c r="I57" s="19"/>
      <c r="J57" s="19"/>
      <c r="K57" s="17"/>
      <c r="L57" s="17"/>
      <c r="M57" s="17"/>
      <c r="N57" s="17"/>
    </row>
    <row r="58" spans="5:14" ht="15">
      <c r="E58" s="15"/>
      <c r="G58" s="9"/>
      <c r="H58" s="19"/>
      <c r="I58" s="19"/>
      <c r="J58" s="19"/>
      <c r="K58" s="17"/>
      <c r="L58" s="17"/>
      <c r="M58" s="17"/>
      <c r="N58" s="17"/>
    </row>
    <row r="59" spans="5:14" ht="15">
      <c r="E59" s="15"/>
      <c r="G59" s="9"/>
      <c r="H59" s="19"/>
      <c r="I59" s="19"/>
      <c r="J59" s="19"/>
      <c r="K59" s="17"/>
      <c r="L59" s="17"/>
      <c r="M59" s="17"/>
      <c r="N59" s="17"/>
    </row>
    <row r="60" spans="5:14" ht="15">
      <c r="E60" s="15"/>
      <c r="G60" s="9"/>
      <c r="H60" s="19"/>
      <c r="I60" s="19"/>
      <c r="J60" s="19"/>
      <c r="K60" s="17"/>
      <c r="L60" s="17"/>
      <c r="M60" s="17"/>
      <c r="N60" s="17"/>
    </row>
    <row r="61" spans="5:14" ht="15">
      <c r="E61" s="15"/>
      <c r="G61" s="9"/>
      <c r="H61" s="19"/>
      <c r="I61" s="19"/>
      <c r="J61" s="19"/>
      <c r="K61" s="17"/>
      <c r="L61" s="17"/>
      <c r="M61" s="17"/>
      <c r="N61" s="17"/>
    </row>
    <row r="62" spans="5:14" ht="15">
      <c r="E62" s="15"/>
      <c r="G62" s="9"/>
      <c r="H62" s="19"/>
      <c r="I62" s="19"/>
      <c r="J62" s="19"/>
      <c r="K62" s="17"/>
      <c r="L62" s="17"/>
      <c r="M62" s="17"/>
      <c r="N62" s="17"/>
    </row>
    <row r="63" spans="3:14" ht="15">
      <c r="C63" s="15"/>
      <c r="D63" s="106"/>
      <c r="F63" s="9"/>
      <c r="G63" s="15"/>
      <c r="I63" s="19"/>
      <c r="J63" s="19"/>
      <c r="K63" s="17"/>
      <c r="L63" s="17"/>
      <c r="M63" s="17"/>
      <c r="N63" s="17"/>
    </row>
    <row r="64" spans="3:14" ht="15">
      <c r="C64" s="15"/>
      <c r="D64" s="106"/>
      <c r="F64" s="9"/>
      <c r="G64" s="15"/>
      <c r="I64" s="20"/>
      <c r="J64" s="20"/>
      <c r="K64" s="17"/>
      <c r="L64" s="17"/>
      <c r="M64" s="17"/>
      <c r="N64" s="17"/>
    </row>
    <row r="65" spans="3:14" ht="15">
      <c r="C65" s="15"/>
      <c r="D65" s="106"/>
      <c r="F65" s="9"/>
      <c r="G65" s="15"/>
      <c r="I65" s="20"/>
      <c r="J65" s="20"/>
      <c r="K65" s="17"/>
      <c r="L65" s="17"/>
      <c r="M65" s="17"/>
      <c r="N65" s="17"/>
    </row>
    <row r="66" spans="3:14" ht="15">
      <c r="C66" s="15"/>
      <c r="D66" s="106"/>
      <c r="F66" s="9"/>
      <c r="G66" s="15"/>
      <c r="I66" s="17"/>
      <c r="J66" s="17"/>
      <c r="K66" s="17"/>
      <c r="L66" s="17"/>
      <c r="M66" s="17"/>
      <c r="N66" s="17"/>
    </row>
    <row r="67" spans="3:14" ht="15">
      <c r="C67" s="15"/>
      <c r="D67" s="106"/>
      <c r="F67" s="9"/>
      <c r="G67" s="15"/>
      <c r="I67" s="17"/>
      <c r="J67" s="17"/>
      <c r="K67" s="17"/>
      <c r="L67" s="17"/>
      <c r="M67" s="17"/>
      <c r="N67" s="17"/>
    </row>
    <row r="68" spans="3:14" ht="15">
      <c r="C68" s="15"/>
      <c r="D68" s="106"/>
      <c r="F68" s="9"/>
      <c r="G68" s="15"/>
      <c r="I68" s="17"/>
      <c r="J68" s="17"/>
      <c r="K68" s="17"/>
      <c r="L68" s="17"/>
      <c r="M68" s="17"/>
      <c r="N68" s="17"/>
    </row>
    <row r="69" spans="8:14" ht="15">
      <c r="H69" s="17"/>
      <c r="I69" s="17"/>
      <c r="J69" s="17"/>
      <c r="K69" s="17"/>
      <c r="L69" s="17"/>
      <c r="M69" s="17"/>
      <c r="N69" s="17"/>
    </row>
    <row r="70" spans="8:14" ht="15">
      <c r="H70" s="17"/>
      <c r="I70" s="17"/>
      <c r="J70" s="17"/>
      <c r="K70" s="17"/>
      <c r="L70" s="17"/>
      <c r="M70" s="17"/>
      <c r="N70" s="17"/>
    </row>
    <row r="71" spans="8:14" ht="15">
      <c r="H71" s="17"/>
      <c r="I71" s="17"/>
      <c r="J71" s="17"/>
      <c r="K71" s="17"/>
      <c r="L71" s="17"/>
      <c r="M71" s="17"/>
      <c r="N71" s="17"/>
    </row>
    <row r="72" spans="8:14" ht="15">
      <c r="H72" s="17"/>
      <c r="I72" s="17"/>
      <c r="J72" s="17"/>
      <c r="K72" s="17"/>
      <c r="L72" s="17"/>
      <c r="M72" s="17"/>
      <c r="N72" s="17"/>
    </row>
    <row r="73" spans="8:14" ht="15">
      <c r="H73" s="17"/>
      <c r="I73" s="17"/>
      <c r="J73" s="17"/>
      <c r="K73" s="17"/>
      <c r="L73" s="17"/>
      <c r="M73" s="17"/>
      <c r="N73" s="17"/>
    </row>
    <row r="74" spans="8:14" ht="15">
      <c r="H74" s="17"/>
      <c r="I74" s="17"/>
      <c r="J74" s="17"/>
      <c r="K74" s="17"/>
      <c r="L74" s="17"/>
      <c r="M74" s="17"/>
      <c r="N74" s="17"/>
    </row>
    <row r="75" spans="8:14" ht="15">
      <c r="H75" s="17"/>
      <c r="I75" s="17"/>
      <c r="J75" s="17"/>
      <c r="K75" s="17"/>
      <c r="L75" s="17"/>
      <c r="M75" s="17"/>
      <c r="N75" s="17"/>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K57"/>
  <sheetViews>
    <sheetView zoomScalePageLayoutView="0" workbookViewId="0" topLeftCell="A1">
      <selection activeCell="E30" sqref="E30"/>
    </sheetView>
  </sheetViews>
  <sheetFormatPr defaultColWidth="9.140625" defaultRowHeight="15"/>
  <cols>
    <col min="1" max="1" width="12.57421875" style="0" customWidth="1"/>
    <col min="2" max="2" width="16.421875" style="0" customWidth="1"/>
    <col min="3" max="3" width="14.7109375" style="30" customWidth="1"/>
    <col min="4" max="4" width="15.421875" style="30" customWidth="1"/>
    <col min="5" max="5" width="15.57421875" style="30" customWidth="1"/>
    <col min="6" max="6" width="6.7109375" style="0" customWidth="1"/>
    <col min="7" max="7" width="8.28125" style="0" customWidth="1"/>
  </cols>
  <sheetData>
    <row r="1" ht="15">
      <c r="A1" s="6" t="s">
        <v>33</v>
      </c>
    </row>
    <row r="2" ht="18.75">
      <c r="A2" s="11" t="s">
        <v>31</v>
      </c>
    </row>
    <row r="5" spans="1:11" ht="48.75" customHeight="1">
      <c r="A5" s="24" t="s">
        <v>22</v>
      </c>
      <c r="B5" s="24" t="s">
        <v>23</v>
      </c>
      <c r="C5" s="25" t="s">
        <v>44</v>
      </c>
      <c r="D5" s="110" t="s">
        <v>101</v>
      </c>
      <c r="E5" s="25" t="s">
        <v>38</v>
      </c>
      <c r="F5" s="107" t="s">
        <v>45</v>
      </c>
      <c r="G5" s="107" t="s">
        <v>39</v>
      </c>
      <c r="H5" s="114" t="s">
        <v>102</v>
      </c>
      <c r="I5" s="114" t="s">
        <v>103</v>
      </c>
      <c r="J5" s="114" t="s">
        <v>104</v>
      </c>
      <c r="K5" s="114" t="s">
        <v>105</v>
      </c>
    </row>
    <row r="6" spans="1:11" ht="15">
      <c r="A6" s="128" t="s">
        <v>41</v>
      </c>
      <c r="B6" t="s">
        <v>3</v>
      </c>
      <c r="C6" s="78">
        <v>0.9729583192138258</v>
      </c>
      <c r="D6" s="116" t="str">
        <f>H6*100&amp;-I6*100&amp;"%"</f>
        <v>97-97,6%</v>
      </c>
      <c r="E6" s="76">
        <v>0.9668747611160657</v>
      </c>
      <c r="F6" s="108">
        <v>0.9266736584513197</v>
      </c>
      <c r="G6" s="108">
        <v>0.894328249155174</v>
      </c>
      <c r="H6" s="115">
        <v>0.97</v>
      </c>
      <c r="I6" s="115">
        <v>0.976</v>
      </c>
      <c r="J6" s="115">
        <f>C6-H6</f>
        <v>0.002958319213825833</v>
      </c>
      <c r="K6" s="115">
        <f>I6-C6</f>
        <v>0.0030416807861741724</v>
      </c>
    </row>
    <row r="7" spans="1:11" ht="15">
      <c r="A7" s="129"/>
      <c r="B7" t="s">
        <v>1</v>
      </c>
      <c r="C7" s="78">
        <v>0.9273774145616642</v>
      </c>
      <c r="D7" s="116" t="str">
        <f>H7*100&amp;-I7*100&amp;"%"</f>
        <v>92-93,4%</v>
      </c>
      <c r="E7" s="76">
        <v>0.8731739707835325</v>
      </c>
      <c r="F7" s="108">
        <v>0.9266736584513197</v>
      </c>
      <c r="G7" s="108">
        <v>0.894328249155174</v>
      </c>
      <c r="H7" s="115">
        <v>0.92</v>
      </c>
      <c r="I7" s="115">
        <v>0.934</v>
      </c>
      <c r="J7" s="115">
        <f aca="true" t="shared" si="0" ref="J7:J28">C7-H7</f>
        <v>0.007377414561664186</v>
      </c>
      <c r="K7" s="115">
        <f aca="true" t="shared" si="1" ref="K7:K28">I7-C7</f>
        <v>0.006622585438335826</v>
      </c>
    </row>
    <row r="8" spans="1:11" ht="15">
      <c r="A8" s="129"/>
      <c r="B8" t="s">
        <v>2</v>
      </c>
      <c r="C8" s="78">
        <v>0.9275841180681755</v>
      </c>
      <c r="D8" s="119" t="str">
        <f aca="true" t="shared" si="2" ref="D8:D28">H8*100&amp;-I8*100&amp;"%"</f>
        <v>92,4-93,1%</v>
      </c>
      <c r="E8" s="76">
        <v>0.8823253193087904</v>
      </c>
      <c r="F8" s="108">
        <v>0.9266736584513197</v>
      </c>
      <c r="G8" s="108">
        <v>0.894328249155174</v>
      </c>
      <c r="H8" s="115">
        <v>0.924</v>
      </c>
      <c r="I8" s="115">
        <v>0.931</v>
      </c>
      <c r="J8" s="115">
        <f t="shared" si="0"/>
        <v>0.0035841180681754903</v>
      </c>
      <c r="K8" s="115">
        <f t="shared" si="1"/>
        <v>0.003415881931824516</v>
      </c>
    </row>
    <row r="9" spans="1:11" ht="15">
      <c r="A9" s="130"/>
      <c r="B9" s="2" t="s">
        <v>25</v>
      </c>
      <c r="C9" s="80">
        <v>0.9450362943234634</v>
      </c>
      <c r="D9" s="112" t="str">
        <f t="shared" si="2"/>
        <v>94,3-94,7%</v>
      </c>
      <c r="E9" s="77">
        <v>0.9118973452973174</v>
      </c>
      <c r="F9" s="109">
        <v>0.9266736584513197</v>
      </c>
      <c r="G9" s="109">
        <v>0.894328249155174</v>
      </c>
      <c r="H9" s="115">
        <v>0.943</v>
      </c>
      <c r="I9" s="115">
        <v>0.947</v>
      </c>
      <c r="J9" s="115">
        <f t="shared" si="0"/>
        <v>0.0020362943234634168</v>
      </c>
      <c r="K9" s="115">
        <f t="shared" si="1"/>
        <v>0.001963705676536587</v>
      </c>
    </row>
    <row r="10" spans="1:11" ht="15">
      <c r="A10" s="131" t="s">
        <v>42</v>
      </c>
      <c r="B10" t="s">
        <v>6</v>
      </c>
      <c r="C10" s="78">
        <v>0.9915538442429512</v>
      </c>
      <c r="D10" s="119" t="str">
        <f t="shared" si="2"/>
        <v>99-99,3%</v>
      </c>
      <c r="E10" s="76">
        <v>0.9871551435273093</v>
      </c>
      <c r="F10" s="108">
        <v>0.9266736584513197</v>
      </c>
      <c r="G10" s="108">
        <v>0.894328249155174</v>
      </c>
      <c r="H10" s="115">
        <v>0.99</v>
      </c>
      <c r="I10" s="115">
        <v>0.993</v>
      </c>
      <c r="J10" s="115">
        <f t="shared" si="0"/>
        <v>0.0015538442429512411</v>
      </c>
      <c r="K10" s="115">
        <f t="shared" si="1"/>
        <v>0.0014461557570487615</v>
      </c>
    </row>
    <row r="11" spans="1:11" ht="15">
      <c r="A11" s="129"/>
      <c r="B11" t="s">
        <v>7</v>
      </c>
      <c r="C11" s="78">
        <v>0.9947618585701814</v>
      </c>
      <c r="D11" s="119" t="str">
        <f t="shared" si="2"/>
        <v>99,3-99,6%</v>
      </c>
      <c r="E11" s="76">
        <v>0.9893198426082068</v>
      </c>
      <c r="F11" s="108">
        <v>0.9266736584513197</v>
      </c>
      <c r="G11" s="108">
        <v>0.894328249155174</v>
      </c>
      <c r="H11" s="115">
        <v>0.993</v>
      </c>
      <c r="I11" s="115">
        <v>0.996</v>
      </c>
      <c r="J11" s="115">
        <f t="shared" si="0"/>
        <v>0.0017618585701814071</v>
      </c>
      <c r="K11" s="115">
        <f t="shared" si="1"/>
        <v>0.0012381414298185955</v>
      </c>
    </row>
    <row r="12" spans="1:11" ht="15">
      <c r="A12" s="129"/>
      <c r="B12" t="s">
        <v>5</v>
      </c>
      <c r="C12" s="78">
        <v>0.917346814471921</v>
      </c>
      <c r="D12" s="119" t="str">
        <f t="shared" si="2"/>
        <v>91,3-92,1%</v>
      </c>
      <c r="E12" s="76">
        <v>0.8416123778501629</v>
      </c>
      <c r="F12" s="108">
        <v>0.9266736584513197</v>
      </c>
      <c r="G12" s="108">
        <v>0.894328249155174</v>
      </c>
      <c r="H12" s="115">
        <v>0.913</v>
      </c>
      <c r="I12" s="115">
        <v>0.921</v>
      </c>
      <c r="J12" s="115">
        <f t="shared" si="0"/>
        <v>0.004346814471920979</v>
      </c>
      <c r="K12" s="115">
        <f t="shared" si="1"/>
        <v>0.003653185528079028</v>
      </c>
    </row>
    <row r="13" spans="1:11" ht="15">
      <c r="A13" s="129"/>
      <c r="B13" t="s">
        <v>4</v>
      </c>
      <c r="C13" s="78">
        <v>0.9873482646606258</v>
      </c>
      <c r="D13" s="119" t="str">
        <f t="shared" si="2"/>
        <v>98,4-99%</v>
      </c>
      <c r="E13" s="76">
        <v>0.9878673496899434</v>
      </c>
      <c r="F13" s="108">
        <v>0.9266736584513197</v>
      </c>
      <c r="G13" s="108">
        <v>0.894328249155174</v>
      </c>
      <c r="H13" s="115">
        <v>0.984</v>
      </c>
      <c r="I13" s="115">
        <v>0.99</v>
      </c>
      <c r="J13" s="115">
        <f t="shared" si="0"/>
        <v>0.003348264660625766</v>
      </c>
      <c r="K13" s="115">
        <f t="shared" si="1"/>
        <v>0.0026517353393742393</v>
      </c>
    </row>
    <row r="14" spans="1:11" ht="15">
      <c r="A14" s="130"/>
      <c r="B14" s="2" t="s">
        <v>27</v>
      </c>
      <c r="C14" s="80">
        <v>0.9666995357245572</v>
      </c>
      <c r="D14" s="112" t="str">
        <f t="shared" si="2"/>
        <v>96,5-96,8%</v>
      </c>
      <c r="E14" s="77">
        <v>0.9362757430902491</v>
      </c>
      <c r="F14" s="109">
        <v>0.9266736584513197</v>
      </c>
      <c r="G14" s="109">
        <v>0.894328249155174</v>
      </c>
      <c r="H14" s="115">
        <v>0.965</v>
      </c>
      <c r="I14" s="115">
        <v>0.968</v>
      </c>
      <c r="J14" s="115">
        <f t="shared" si="0"/>
        <v>0.0016995357245572773</v>
      </c>
      <c r="K14" s="115">
        <f t="shared" si="1"/>
        <v>0.0013004642754427254</v>
      </c>
    </row>
    <row r="15" spans="1:11" ht="15">
      <c r="A15" s="131" t="s">
        <v>43</v>
      </c>
      <c r="B15" t="s">
        <v>15</v>
      </c>
      <c r="C15" s="78">
        <v>1</v>
      </c>
      <c r="D15" s="119" t="str">
        <f t="shared" si="2"/>
        <v>91,4-100%</v>
      </c>
      <c r="E15" s="76">
        <v>1</v>
      </c>
      <c r="F15" s="108">
        <v>0.9266736584513197</v>
      </c>
      <c r="G15" s="108">
        <v>0.894328249155174</v>
      </c>
      <c r="H15" s="115">
        <v>0.914</v>
      </c>
      <c r="I15" s="115">
        <v>1</v>
      </c>
      <c r="J15" s="115">
        <f t="shared" si="0"/>
        <v>0.08599999999999997</v>
      </c>
      <c r="K15" s="115">
        <f t="shared" si="1"/>
        <v>0</v>
      </c>
    </row>
    <row r="16" spans="1:11" ht="15">
      <c r="A16" s="129"/>
      <c r="B16" t="s">
        <v>8</v>
      </c>
      <c r="C16" s="78">
        <v>0.001658374792703151</v>
      </c>
      <c r="D16" s="119" t="str">
        <f t="shared" si="2"/>
        <v>0,03-0,7%</v>
      </c>
      <c r="E16" s="76">
        <v>0.009868421052631578</v>
      </c>
      <c r="F16" s="108">
        <v>0.9266736584513197</v>
      </c>
      <c r="G16" s="108">
        <v>0.894328249155174</v>
      </c>
      <c r="H16" s="115">
        <v>0.0003</v>
      </c>
      <c r="I16" s="115">
        <v>0.007</v>
      </c>
      <c r="J16" s="115">
        <f t="shared" si="0"/>
        <v>0.001358374792703151</v>
      </c>
      <c r="K16" s="115">
        <f t="shared" si="1"/>
        <v>0.005341625207296849</v>
      </c>
    </row>
    <row r="17" spans="1:11" ht="15">
      <c r="A17" s="129"/>
      <c r="B17" t="s">
        <v>17</v>
      </c>
      <c r="C17" s="78">
        <v>0.4381375882814544</v>
      </c>
      <c r="D17" s="119" t="str">
        <f t="shared" si="2"/>
        <v>42,2-45,4%</v>
      </c>
      <c r="E17" s="76">
        <v>0.27901109989909184</v>
      </c>
      <c r="F17" s="108">
        <v>0.9266736584513197</v>
      </c>
      <c r="G17" s="108">
        <v>0.894328249155174</v>
      </c>
      <c r="H17" s="115">
        <v>0.422</v>
      </c>
      <c r="I17" s="115">
        <v>0.454</v>
      </c>
      <c r="J17" s="115">
        <f t="shared" si="0"/>
        <v>0.016137588281454396</v>
      </c>
      <c r="K17" s="115">
        <f t="shared" si="1"/>
        <v>0.015862411718545633</v>
      </c>
    </row>
    <row r="18" spans="1:11" ht="15">
      <c r="A18" s="129"/>
      <c r="B18" t="s">
        <v>18</v>
      </c>
      <c r="C18" s="78">
        <v>0.9358889623265036</v>
      </c>
      <c r="D18" s="119" t="str">
        <f t="shared" si="2"/>
        <v>92,2-94,8%</v>
      </c>
      <c r="E18" s="76">
        <v>0.8602576808721506</v>
      </c>
      <c r="F18" s="108">
        <v>0.9266736584513197</v>
      </c>
      <c r="G18" s="108">
        <v>0.894328249155174</v>
      </c>
      <c r="H18" s="115">
        <v>0.922</v>
      </c>
      <c r="I18" s="115">
        <v>0.948</v>
      </c>
      <c r="J18" s="115">
        <f t="shared" si="0"/>
        <v>0.013888962326503607</v>
      </c>
      <c r="K18" s="115">
        <f t="shared" si="1"/>
        <v>0.012111037673496305</v>
      </c>
    </row>
    <row r="19" spans="1:11" ht="15">
      <c r="A19" s="129"/>
      <c r="B19" t="s">
        <v>14</v>
      </c>
      <c r="C19" s="78">
        <v>0.972667638483965</v>
      </c>
      <c r="D19" s="119" t="str">
        <f t="shared" si="2"/>
        <v>96,6-97,8%</v>
      </c>
      <c r="E19" s="76">
        <v>0.9705665930831494</v>
      </c>
      <c r="F19" s="108">
        <v>0.9266736584513197</v>
      </c>
      <c r="G19" s="108">
        <v>0.894328249155174</v>
      </c>
      <c r="H19" s="115">
        <v>0.966</v>
      </c>
      <c r="I19" s="115">
        <v>0.978</v>
      </c>
      <c r="J19" s="115">
        <f t="shared" si="0"/>
        <v>0.0066676384839650105</v>
      </c>
      <c r="K19" s="115">
        <f t="shared" si="1"/>
        <v>0.005332361516035</v>
      </c>
    </row>
    <row r="20" spans="1:11" ht="15">
      <c r="A20" s="129"/>
      <c r="B20" t="s">
        <v>9</v>
      </c>
      <c r="C20" s="78">
        <v>1</v>
      </c>
      <c r="D20" s="119" t="str">
        <f t="shared" si="2"/>
        <v>96,1-100%</v>
      </c>
      <c r="E20" s="76">
        <v>0.9583333333333334</v>
      </c>
      <c r="F20" s="108">
        <v>0.9266736584513197</v>
      </c>
      <c r="G20" s="108">
        <v>0.894328249155174</v>
      </c>
      <c r="H20" s="115">
        <v>0.961</v>
      </c>
      <c r="I20" s="115">
        <v>1</v>
      </c>
      <c r="J20" s="115">
        <f t="shared" si="0"/>
        <v>0.039000000000000035</v>
      </c>
      <c r="K20" s="115">
        <f t="shared" si="1"/>
        <v>0</v>
      </c>
    </row>
    <row r="21" spans="1:11" ht="15">
      <c r="A21" s="129"/>
      <c r="B21" t="s">
        <v>16</v>
      </c>
      <c r="C21" s="78">
        <v>0.9959016393442623</v>
      </c>
      <c r="D21" s="119" t="str">
        <f t="shared" si="2"/>
        <v>99,3-99,8%</v>
      </c>
      <c r="E21" s="76">
        <v>0.9222994314592545</v>
      </c>
      <c r="F21" s="108">
        <v>0.9266736584513197</v>
      </c>
      <c r="G21" s="108">
        <v>0.894328249155174</v>
      </c>
      <c r="H21" s="115">
        <v>0.993</v>
      </c>
      <c r="I21" s="115">
        <v>0.998</v>
      </c>
      <c r="J21" s="115">
        <f t="shared" si="0"/>
        <v>0.0029016393442623523</v>
      </c>
      <c r="K21" s="115">
        <f t="shared" si="1"/>
        <v>0.002098360655737652</v>
      </c>
    </row>
    <row r="22" spans="1:11" ht="15">
      <c r="A22" s="129"/>
      <c r="B22" t="s">
        <v>11</v>
      </c>
      <c r="C22" s="78">
        <v>1</v>
      </c>
      <c r="D22" s="119" t="str">
        <f t="shared" si="2"/>
        <v>99,7-100%</v>
      </c>
      <c r="E22" s="76">
        <v>0.9347079037800687</v>
      </c>
      <c r="F22" s="108">
        <v>0.9266736584513197</v>
      </c>
      <c r="G22" s="108">
        <v>0.894328249155174</v>
      </c>
      <c r="H22" s="115">
        <v>0.997</v>
      </c>
      <c r="I22" s="115">
        <v>1</v>
      </c>
      <c r="J22" s="115">
        <f t="shared" si="0"/>
        <v>0.0030000000000000027</v>
      </c>
      <c r="K22" s="115">
        <f t="shared" si="1"/>
        <v>0</v>
      </c>
    </row>
    <row r="23" spans="1:11" ht="15">
      <c r="A23" s="129"/>
      <c r="B23" t="s">
        <v>12</v>
      </c>
      <c r="C23" s="78">
        <v>0.9618916437098255</v>
      </c>
      <c r="D23" s="119" t="str">
        <f t="shared" si="2"/>
        <v>95,6-96,7%</v>
      </c>
      <c r="E23" s="76">
        <v>0.9513709260217279</v>
      </c>
      <c r="F23" s="108">
        <v>0.9266736584513197</v>
      </c>
      <c r="G23" s="108">
        <v>0.894328249155174</v>
      </c>
      <c r="H23" s="115">
        <v>0.956</v>
      </c>
      <c r="I23" s="115">
        <v>0.967</v>
      </c>
      <c r="J23" s="115">
        <f t="shared" si="0"/>
        <v>0.005891643709825534</v>
      </c>
      <c r="K23" s="115">
        <f t="shared" si="1"/>
        <v>0.005108356290174476</v>
      </c>
    </row>
    <row r="24" spans="1:11" ht="15">
      <c r="A24" s="129"/>
      <c r="B24" t="s">
        <v>10</v>
      </c>
      <c r="C24" s="78">
        <v>0.9258389261744966</v>
      </c>
      <c r="D24" s="119" t="str">
        <f t="shared" si="2"/>
        <v>91,6-93,5%</v>
      </c>
      <c r="E24" s="76">
        <v>0.7928531546621999</v>
      </c>
      <c r="F24" s="108">
        <v>0.9266736584513197</v>
      </c>
      <c r="G24" s="108">
        <v>0.894328249155174</v>
      </c>
      <c r="H24" s="115">
        <v>0.916</v>
      </c>
      <c r="I24" s="115">
        <v>0.935</v>
      </c>
      <c r="J24" s="115">
        <f t="shared" si="0"/>
        <v>0.009838926174496554</v>
      </c>
      <c r="K24" s="115">
        <f t="shared" si="1"/>
        <v>0.009161073825503463</v>
      </c>
    </row>
    <row r="25" spans="1:11" ht="15">
      <c r="A25" s="129"/>
      <c r="B25" t="s">
        <v>13</v>
      </c>
      <c r="C25" s="78">
        <v>0.9589774078478003</v>
      </c>
      <c r="D25" s="119" t="str">
        <f t="shared" si="2"/>
        <v>94,8-96,8%</v>
      </c>
      <c r="E25" s="76">
        <v>0.9314404432132964</v>
      </c>
      <c r="F25" s="108">
        <v>0.9266736584513197</v>
      </c>
      <c r="G25" s="108">
        <v>0.894328249155174</v>
      </c>
      <c r="H25" s="115">
        <v>0.948</v>
      </c>
      <c r="I25" s="115">
        <v>0.968</v>
      </c>
      <c r="J25" s="115">
        <f t="shared" si="0"/>
        <v>0.010977407847800325</v>
      </c>
      <c r="K25" s="115">
        <f t="shared" si="1"/>
        <v>0.009022592152199693</v>
      </c>
    </row>
    <row r="26" spans="1:11" ht="15">
      <c r="A26" s="129"/>
      <c r="B26" t="s">
        <v>19</v>
      </c>
      <c r="C26" s="78">
        <v>0.8352999016715831</v>
      </c>
      <c r="D26" s="119" t="str">
        <f t="shared" si="2"/>
        <v>82,4-84,7%</v>
      </c>
      <c r="E26" s="76">
        <v>0.8765227021040974</v>
      </c>
      <c r="F26" s="108">
        <v>0.9266736584513197</v>
      </c>
      <c r="G26" s="108">
        <v>0.894328249155174</v>
      </c>
      <c r="H26" s="115">
        <v>0.824</v>
      </c>
      <c r="I26" s="115">
        <v>0.847</v>
      </c>
      <c r="J26" s="115">
        <f t="shared" si="0"/>
        <v>0.011299901671583124</v>
      </c>
      <c r="K26" s="115">
        <f t="shared" si="1"/>
        <v>0.011700098328416897</v>
      </c>
    </row>
    <row r="27" spans="1:11" ht="15">
      <c r="A27" s="130"/>
      <c r="B27" s="2" t="s">
        <v>29</v>
      </c>
      <c r="C27" s="80">
        <v>0.830053927998834</v>
      </c>
      <c r="D27" s="112" t="str">
        <f t="shared" si="2"/>
        <v>82,6-83,5%</v>
      </c>
      <c r="E27" s="77">
        <v>0.7999022124434666</v>
      </c>
      <c r="F27" s="109">
        <v>0.9266736584513197</v>
      </c>
      <c r="G27" s="109">
        <v>0.894328249155174</v>
      </c>
      <c r="H27" s="115">
        <v>0.826</v>
      </c>
      <c r="I27" s="115">
        <v>0.835</v>
      </c>
      <c r="J27" s="115">
        <f t="shared" si="0"/>
        <v>0.004053927998834084</v>
      </c>
      <c r="K27" s="115">
        <f t="shared" si="1"/>
        <v>0.004946072001165924</v>
      </c>
    </row>
    <row r="28" spans="1:11" ht="21.75" customHeight="1">
      <c r="A28" s="5" t="s">
        <v>21</v>
      </c>
      <c r="B28" s="7"/>
      <c r="C28" s="120">
        <v>0.9266736584513197</v>
      </c>
      <c r="D28" s="121" t="str">
        <f t="shared" si="2"/>
        <v>92,5-92,8%</v>
      </c>
      <c r="E28" s="120">
        <v>0.894328249155174</v>
      </c>
      <c r="F28" s="109">
        <v>0.9266736584513197</v>
      </c>
      <c r="G28" s="109">
        <v>0.894328249155174</v>
      </c>
      <c r="H28" s="115">
        <v>0.925</v>
      </c>
      <c r="I28" s="115">
        <v>0.928</v>
      </c>
      <c r="J28" s="115">
        <f t="shared" si="0"/>
        <v>0.001673658451319615</v>
      </c>
      <c r="K28" s="115">
        <f t="shared" si="1"/>
        <v>0.0013263415486803876</v>
      </c>
    </row>
    <row r="29" spans="3:7" ht="15">
      <c r="C29" s="78"/>
      <c r="D29" s="78"/>
      <c r="E29" s="78"/>
      <c r="F29" s="107"/>
      <c r="G29" s="107"/>
    </row>
    <row r="33" spans="1:7" ht="105">
      <c r="A33" s="25" t="s">
        <v>22</v>
      </c>
      <c r="B33" s="25" t="s">
        <v>23</v>
      </c>
      <c r="C33" s="25" t="s">
        <v>46</v>
      </c>
      <c r="D33" s="25"/>
      <c r="E33" s="25" t="s">
        <v>40</v>
      </c>
      <c r="F33" s="107" t="s">
        <v>45</v>
      </c>
      <c r="G33" s="107" t="s">
        <v>39</v>
      </c>
    </row>
    <row r="34" spans="1:7" ht="15">
      <c r="A34" s="128" t="s">
        <v>41</v>
      </c>
      <c r="B34" t="s">
        <v>3</v>
      </c>
      <c r="C34" s="31">
        <v>2.0047537039382046</v>
      </c>
      <c r="D34" s="31"/>
      <c r="E34" s="31">
        <v>2.0968518282583766</v>
      </c>
      <c r="F34" s="108">
        <v>1.609537257670697</v>
      </c>
      <c r="G34" s="108">
        <v>1.7148445824580631</v>
      </c>
    </row>
    <row r="35" spans="1:7" ht="15">
      <c r="A35" s="129"/>
      <c r="B35" t="s">
        <v>1</v>
      </c>
      <c r="C35" s="31">
        <v>4.5364459102902375</v>
      </c>
      <c r="D35" s="31"/>
      <c r="E35" s="31">
        <v>4.565408366533864</v>
      </c>
      <c r="F35" s="108">
        <v>1.609537257670697</v>
      </c>
      <c r="G35" s="108">
        <v>1.7148445824580631</v>
      </c>
    </row>
    <row r="36" spans="1:7" ht="15">
      <c r="A36" s="129"/>
      <c r="B36" t="s">
        <v>2</v>
      </c>
      <c r="C36" s="31">
        <v>1.806990899223512</v>
      </c>
      <c r="D36" s="31"/>
      <c r="E36" s="31">
        <v>2.747700976709241</v>
      </c>
      <c r="F36" s="108">
        <v>1.609537257670697</v>
      </c>
      <c r="G36" s="108">
        <v>1.7148445824580631</v>
      </c>
    </row>
    <row r="37" spans="1:7" ht="15">
      <c r="A37" s="130"/>
      <c r="B37" s="2" t="s">
        <v>25</v>
      </c>
      <c r="C37" s="33">
        <v>2.31013353617309</v>
      </c>
      <c r="D37" s="33"/>
      <c r="E37" s="33">
        <v>2.7647366218792135</v>
      </c>
      <c r="F37" s="109">
        <v>1.609537257670697</v>
      </c>
      <c r="G37" s="109">
        <v>1.7148445824580631</v>
      </c>
    </row>
    <row r="38" spans="1:7" ht="15">
      <c r="A38" s="131" t="s">
        <v>42</v>
      </c>
      <c r="B38" t="s">
        <v>6</v>
      </c>
      <c r="C38" s="31">
        <v>1.4968381158635624</v>
      </c>
      <c r="D38" s="31"/>
      <c r="E38" s="31">
        <v>1.4729252764436502</v>
      </c>
      <c r="F38" s="108">
        <v>1.609537257670697</v>
      </c>
      <c r="G38" s="108">
        <v>1.7148445824580631</v>
      </c>
    </row>
    <row r="39" spans="1:7" ht="15">
      <c r="A39" s="129"/>
      <c r="B39" t="s">
        <v>7</v>
      </c>
      <c r="C39" s="31">
        <v>0.9712516057992293</v>
      </c>
      <c r="D39" s="31"/>
      <c r="E39" s="31">
        <v>0.985932171632003</v>
      </c>
      <c r="F39" s="108">
        <v>1.609537257670697</v>
      </c>
      <c r="G39" s="108">
        <v>1.7148445824580631</v>
      </c>
    </row>
    <row r="40" spans="1:7" ht="15">
      <c r="A40" s="129"/>
      <c r="B40" t="s">
        <v>5</v>
      </c>
      <c r="C40" s="31">
        <v>1.0725899486007995</v>
      </c>
      <c r="D40" s="31"/>
      <c r="E40" s="31">
        <v>1.1324470684039087</v>
      </c>
      <c r="F40" s="108">
        <v>1.609537257670697</v>
      </c>
      <c r="G40" s="108">
        <v>1.7148445824580631</v>
      </c>
    </row>
    <row r="41" spans="1:7" ht="15">
      <c r="A41" s="129"/>
      <c r="B41" t="s">
        <v>4</v>
      </c>
      <c r="C41" s="31">
        <v>1.9534156485573173</v>
      </c>
      <c r="D41" s="31"/>
      <c r="E41" s="31">
        <v>1.8241439741170127</v>
      </c>
      <c r="F41" s="108">
        <v>1.609537257670697</v>
      </c>
      <c r="G41" s="108">
        <v>1.7148445824580631</v>
      </c>
    </row>
    <row r="42" spans="1:7" ht="15">
      <c r="A42" s="130"/>
      <c r="B42" s="2" t="s">
        <v>27</v>
      </c>
      <c r="C42" s="33">
        <v>1.3051992285704446</v>
      </c>
      <c r="D42" s="33"/>
      <c r="E42" s="33">
        <v>1.306111131078604</v>
      </c>
      <c r="F42" s="109">
        <v>1.609537257670697</v>
      </c>
      <c r="G42" s="109">
        <v>1.7148445824580631</v>
      </c>
    </row>
    <row r="43" spans="1:7" ht="15">
      <c r="A43" s="131" t="s">
        <v>43</v>
      </c>
      <c r="B43" t="s">
        <v>15</v>
      </c>
      <c r="C43" s="31">
        <v>1.0446666666666666</v>
      </c>
      <c r="D43" s="31"/>
      <c r="E43" s="31">
        <v>0.36117647058823527</v>
      </c>
      <c r="F43" s="108">
        <v>1.609537257670697</v>
      </c>
      <c r="G43" s="108">
        <v>1.7148445824580631</v>
      </c>
    </row>
    <row r="44" spans="1:7" ht="15">
      <c r="A44" s="129"/>
      <c r="B44" t="s">
        <v>8</v>
      </c>
      <c r="C44" s="31">
        <v>0.4946629213483146</v>
      </c>
      <c r="D44" s="31"/>
      <c r="E44" s="31">
        <v>0.6260197368421053</v>
      </c>
      <c r="F44" s="108">
        <v>1.609537257670697</v>
      </c>
      <c r="G44" s="108">
        <v>1.7148445824580631</v>
      </c>
    </row>
    <row r="45" spans="1:7" ht="15">
      <c r="A45" s="129"/>
      <c r="B45" t="s">
        <v>17</v>
      </c>
      <c r="C45" s="31">
        <v>1.4007952796305798</v>
      </c>
      <c r="D45" s="31"/>
      <c r="E45" s="31">
        <v>1.338970736629667</v>
      </c>
      <c r="F45" s="108">
        <v>1.609537257670697</v>
      </c>
      <c r="G45" s="108">
        <v>1.7148445824580631</v>
      </c>
    </row>
    <row r="46" spans="1:7" ht="15">
      <c r="A46" s="129"/>
      <c r="B46" t="s">
        <v>18</v>
      </c>
      <c r="C46" s="31">
        <v>1.626494746895893</v>
      </c>
      <c r="D46" s="31"/>
      <c r="E46" s="31">
        <v>1.876342913776016</v>
      </c>
      <c r="F46" s="108">
        <v>1.609537257670697</v>
      </c>
      <c r="G46" s="108">
        <v>1.7148445824580631</v>
      </c>
    </row>
    <row r="47" spans="1:7" ht="15">
      <c r="A47" s="129"/>
      <c r="B47" t="s">
        <v>14</v>
      </c>
      <c r="C47" s="31">
        <v>1.6456130790190737</v>
      </c>
      <c r="D47" s="31"/>
      <c r="E47" s="31">
        <v>1.2550478292862397</v>
      </c>
      <c r="F47" s="108">
        <v>1.609537257670697</v>
      </c>
      <c r="G47" s="108">
        <v>1.7148445824580631</v>
      </c>
    </row>
    <row r="48" spans="1:7" ht="15">
      <c r="A48" s="129"/>
      <c r="B48" t="s">
        <v>9</v>
      </c>
      <c r="C48" s="31">
        <v>0.6627536231884058</v>
      </c>
      <c r="D48" s="31"/>
      <c r="E48" s="31">
        <v>0.5962500000000001</v>
      </c>
      <c r="F48" s="108">
        <v>1.609537257670697</v>
      </c>
      <c r="G48" s="108">
        <v>1.7148445824580631</v>
      </c>
    </row>
    <row r="49" spans="1:7" ht="15">
      <c r="A49" s="129"/>
      <c r="B49" t="s">
        <v>16</v>
      </c>
      <c r="C49" s="31">
        <v>0.704421265141319</v>
      </c>
      <c r="D49" s="31"/>
      <c r="E49" s="31">
        <v>0.777479469361971</v>
      </c>
      <c r="F49" s="108">
        <v>1.609537257670697</v>
      </c>
      <c r="G49" s="108">
        <v>1.7148445824580631</v>
      </c>
    </row>
    <row r="50" spans="1:7" ht="15">
      <c r="A50" s="129"/>
      <c r="B50" t="s">
        <v>11</v>
      </c>
      <c r="C50" s="31">
        <v>0.6143069306930693</v>
      </c>
      <c r="D50" s="31"/>
      <c r="E50" s="31">
        <v>0.7714547537227949</v>
      </c>
      <c r="F50" s="108">
        <v>1.609537257670697</v>
      </c>
      <c r="G50" s="108">
        <v>1.7148445824580631</v>
      </c>
    </row>
    <row r="51" spans="1:7" ht="15">
      <c r="A51" s="129"/>
      <c r="B51" t="s">
        <v>12</v>
      </c>
      <c r="C51" s="31">
        <v>0.9380549607423269</v>
      </c>
      <c r="D51" s="31"/>
      <c r="E51" s="31">
        <v>0.7896275219865494</v>
      </c>
      <c r="F51" s="108">
        <v>1.609537257670697</v>
      </c>
      <c r="G51" s="108">
        <v>1.7148445824580631</v>
      </c>
    </row>
    <row r="52" spans="1:7" ht="15">
      <c r="A52" s="129"/>
      <c r="B52" t="s">
        <v>10</v>
      </c>
      <c r="C52" s="31">
        <v>1.26600115406809</v>
      </c>
      <c r="D52" s="31"/>
      <c r="E52" s="31">
        <v>1.3177331099944165</v>
      </c>
      <c r="F52" s="108">
        <v>1.609537257670697</v>
      </c>
      <c r="G52" s="108">
        <v>1.7148445824580631</v>
      </c>
    </row>
    <row r="53" spans="1:7" ht="15">
      <c r="A53" s="129"/>
      <c r="B53" t="s">
        <v>13</v>
      </c>
      <c r="C53" s="31">
        <v>1.171770428015564</v>
      </c>
      <c r="D53" s="31"/>
      <c r="E53" s="31">
        <v>0.9391689750692521</v>
      </c>
      <c r="F53" s="108">
        <v>1.609537257670697</v>
      </c>
      <c r="G53" s="108">
        <v>1.7148445824580631</v>
      </c>
    </row>
    <row r="54" spans="1:7" ht="15">
      <c r="A54" s="129"/>
      <c r="B54" t="s">
        <v>19</v>
      </c>
      <c r="C54" s="31">
        <v>0.9351291512915129</v>
      </c>
      <c r="D54" s="31"/>
      <c r="E54" s="31">
        <v>0.8424418604651163</v>
      </c>
      <c r="F54" s="108">
        <v>1.609537257670697</v>
      </c>
      <c r="G54" s="108">
        <v>1.7148445824580631</v>
      </c>
    </row>
    <row r="55" spans="1:7" ht="15">
      <c r="A55" s="130"/>
      <c r="B55" s="2" t="s">
        <v>29</v>
      </c>
      <c r="C55" s="33">
        <v>1.1030376185803075</v>
      </c>
      <c r="D55" s="33"/>
      <c r="E55" s="33">
        <v>1.0297243613250213</v>
      </c>
      <c r="F55" s="109">
        <v>1.609537257670697</v>
      </c>
      <c r="G55" s="109">
        <v>1.7148445824580631</v>
      </c>
    </row>
    <row r="56" spans="1:7" ht="20.25" customHeight="1">
      <c r="A56" s="5" t="s">
        <v>21</v>
      </c>
      <c r="B56" s="7"/>
      <c r="C56" s="10">
        <v>1.609537257670697</v>
      </c>
      <c r="D56" s="10"/>
      <c r="E56" s="10">
        <v>1.7148445824580631</v>
      </c>
      <c r="F56" s="109">
        <v>1.609537257670697</v>
      </c>
      <c r="G56" s="109">
        <v>1.7148445824580631</v>
      </c>
    </row>
    <row r="57" spans="6:7" ht="15">
      <c r="F57" s="107"/>
      <c r="G57" s="107"/>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56"/>
  <sheetViews>
    <sheetView zoomScalePageLayoutView="0" workbookViewId="0" topLeftCell="A1">
      <selection activeCell="H27" sqref="H27"/>
    </sheetView>
  </sheetViews>
  <sheetFormatPr defaultColWidth="9.140625" defaultRowHeight="15"/>
  <cols>
    <col min="1" max="1" width="12.57421875" style="0" customWidth="1"/>
    <col min="2" max="2" width="16.421875" style="0" customWidth="1"/>
    <col min="3" max="3" width="12.28125" style="30" customWidth="1"/>
    <col min="4" max="4" width="12.7109375" style="30" customWidth="1"/>
    <col min="5" max="5" width="18.421875" style="30" customWidth="1"/>
    <col min="6" max="7" width="10.140625" style="0" customWidth="1"/>
  </cols>
  <sheetData>
    <row r="1" ht="15">
      <c r="A1" s="6" t="s">
        <v>33</v>
      </c>
    </row>
    <row r="2" ht="18.75">
      <c r="A2" s="11" t="s">
        <v>37</v>
      </c>
    </row>
    <row r="5" spans="1:11" ht="48.75" customHeight="1">
      <c r="A5" s="24" t="s">
        <v>22</v>
      </c>
      <c r="B5" s="24" t="s">
        <v>23</v>
      </c>
      <c r="C5" s="25" t="s">
        <v>44</v>
      </c>
      <c r="D5" s="110" t="s">
        <v>101</v>
      </c>
      <c r="E5" s="25" t="s">
        <v>38</v>
      </c>
      <c r="F5" s="107" t="s">
        <v>45</v>
      </c>
      <c r="G5" s="107" t="s">
        <v>39</v>
      </c>
      <c r="H5" s="114" t="s">
        <v>102</v>
      </c>
      <c r="I5" s="114" t="s">
        <v>103</v>
      </c>
      <c r="J5" s="114" t="s">
        <v>104</v>
      </c>
      <c r="K5" s="114" t="s">
        <v>105</v>
      </c>
    </row>
    <row r="6" spans="1:11" ht="15">
      <c r="A6" s="128" t="s">
        <v>41</v>
      </c>
      <c r="B6" t="s">
        <v>3</v>
      </c>
      <c r="C6" s="78">
        <v>0.9646609360076409</v>
      </c>
      <c r="D6" s="116" t="str">
        <f>H6*100&amp;-I6*100&amp;"%"</f>
        <v>95,6-97,2%</v>
      </c>
      <c r="E6" s="76">
        <v>0.8460803059273423</v>
      </c>
      <c r="F6" s="108">
        <v>0.8916961966234516</v>
      </c>
      <c r="G6" s="108">
        <v>0.8065542579713948</v>
      </c>
      <c r="H6" s="115">
        <v>0.956</v>
      </c>
      <c r="I6" s="115">
        <v>0.972</v>
      </c>
      <c r="J6" s="115">
        <f>C6-H6</f>
        <v>0.008660936007640951</v>
      </c>
      <c r="K6" s="115">
        <f>I6-C6</f>
        <v>0.007339063992359063</v>
      </c>
    </row>
    <row r="7" spans="1:11" ht="15">
      <c r="A7" s="129"/>
      <c r="B7" t="s">
        <v>1</v>
      </c>
      <c r="C7" s="78">
        <v>0.800561797752809</v>
      </c>
      <c r="D7" s="116" t="s">
        <v>106</v>
      </c>
      <c r="E7" s="76">
        <v>0.7915567282321899</v>
      </c>
      <c r="F7" s="108">
        <v>0.8916961966234516</v>
      </c>
      <c r="G7" s="108">
        <v>0.8065542579713948</v>
      </c>
      <c r="H7" s="115">
        <v>0.755</v>
      </c>
      <c r="I7" s="115">
        <v>0.84</v>
      </c>
      <c r="J7" s="115">
        <f aca="true" t="shared" si="0" ref="J7:J28">C7-H7</f>
        <v>0.045561797752809</v>
      </c>
      <c r="K7" s="115">
        <f aca="true" t="shared" si="1" ref="K7:K28">I7-C7</f>
        <v>0.03943820224719097</v>
      </c>
    </row>
    <row r="8" spans="1:11" ht="15">
      <c r="A8" s="129"/>
      <c r="B8" t="s">
        <v>2</v>
      </c>
      <c r="C8" s="78">
        <v>0.9388909106178093</v>
      </c>
      <c r="D8" s="119" t="str">
        <f aca="true" t="shared" si="2" ref="D8:D28">H8*100&amp;-I8*100&amp;"%"</f>
        <v>93,6-94,1%</v>
      </c>
      <c r="E8" s="76">
        <v>0.9245259429047719</v>
      </c>
      <c r="F8" s="108">
        <v>0.8916961966234516</v>
      </c>
      <c r="G8" s="108">
        <v>0.8065542579713948</v>
      </c>
      <c r="H8" s="115">
        <v>0.936</v>
      </c>
      <c r="I8" s="115">
        <v>0.941</v>
      </c>
      <c r="J8" s="115">
        <f t="shared" si="0"/>
        <v>0.002890910617809217</v>
      </c>
      <c r="K8" s="115">
        <f t="shared" si="1"/>
        <v>0.0021090893821906764</v>
      </c>
    </row>
    <row r="9" spans="1:11" ht="15">
      <c r="A9" s="130"/>
      <c r="B9" s="2" t="s">
        <v>25</v>
      </c>
      <c r="C9" s="80">
        <v>0.9390144866790664</v>
      </c>
      <c r="D9" s="112" t="str">
        <f t="shared" si="2"/>
        <v>93,7-94,1%</v>
      </c>
      <c r="E9" s="77">
        <v>0.919315499606609</v>
      </c>
      <c r="F9" s="109">
        <v>0.8916961966234516</v>
      </c>
      <c r="G9" s="109">
        <v>0.8065542579713948</v>
      </c>
      <c r="H9" s="115">
        <v>0.937</v>
      </c>
      <c r="I9" s="115">
        <v>0.941</v>
      </c>
      <c r="J9" s="115">
        <f t="shared" si="0"/>
        <v>0.0020144866790663407</v>
      </c>
      <c r="K9" s="115">
        <f t="shared" si="1"/>
        <v>0.001985513320933552</v>
      </c>
    </row>
    <row r="10" spans="1:11" ht="15">
      <c r="A10" s="131" t="s">
        <v>42</v>
      </c>
      <c r="B10" t="s">
        <v>6</v>
      </c>
      <c r="C10" s="78">
        <v>0.8322913372418322</v>
      </c>
      <c r="D10" s="119" t="str">
        <f t="shared" si="2"/>
        <v>83-83,5%</v>
      </c>
      <c r="E10" s="76">
        <v>0.7062786356694383</v>
      </c>
      <c r="F10" s="108">
        <v>0.8916961966234516</v>
      </c>
      <c r="G10" s="108">
        <v>0.8065542579713948</v>
      </c>
      <c r="H10" s="115">
        <v>0.83</v>
      </c>
      <c r="I10" s="115">
        <v>0.835</v>
      </c>
      <c r="J10" s="115">
        <f t="shared" si="0"/>
        <v>0.002291337241832281</v>
      </c>
      <c r="K10" s="115">
        <f t="shared" si="1"/>
        <v>0.0027086627581677236</v>
      </c>
    </row>
    <row r="11" spans="1:11" ht="15">
      <c r="A11" s="129"/>
      <c r="B11" t="s">
        <v>7</v>
      </c>
      <c r="C11" s="78">
        <v>0.99387641491928</v>
      </c>
      <c r="D11" s="119" t="str">
        <f t="shared" si="2"/>
        <v>99,3-99,5%</v>
      </c>
      <c r="E11" s="76">
        <v>0.9036742800397219</v>
      </c>
      <c r="F11" s="108">
        <v>0.8916961966234516</v>
      </c>
      <c r="G11" s="108">
        <v>0.8065542579713948</v>
      </c>
      <c r="H11" s="115">
        <v>0.993</v>
      </c>
      <c r="I11" s="115">
        <v>0.995</v>
      </c>
      <c r="J11" s="115">
        <f t="shared" si="0"/>
        <v>0.000876414919280033</v>
      </c>
      <c r="K11" s="115">
        <f t="shared" si="1"/>
        <v>0.0011235850807199688</v>
      </c>
    </row>
    <row r="12" spans="1:11" ht="15">
      <c r="A12" s="129"/>
      <c r="B12" t="s">
        <v>5</v>
      </c>
      <c r="C12" s="78">
        <v>0.9118907337975362</v>
      </c>
      <c r="D12" s="119" t="str">
        <f t="shared" si="2"/>
        <v>90,5-91,8%</v>
      </c>
      <c r="E12" s="76">
        <v>0.8483237335696352</v>
      </c>
      <c r="F12" s="108">
        <v>0.8916961966234516</v>
      </c>
      <c r="G12" s="108">
        <v>0.8065542579713948</v>
      </c>
      <c r="H12" s="115">
        <v>0.905</v>
      </c>
      <c r="I12" s="115">
        <v>0.918</v>
      </c>
      <c r="J12" s="115">
        <f t="shared" si="0"/>
        <v>0.0068907337975361305</v>
      </c>
      <c r="K12" s="115">
        <f t="shared" si="1"/>
        <v>0.006109266202463881</v>
      </c>
    </row>
    <row r="13" spans="1:11" ht="15">
      <c r="A13" s="129"/>
      <c r="B13" t="s">
        <v>4</v>
      </c>
      <c r="C13" s="78">
        <v>0.988261712769215</v>
      </c>
      <c r="D13" s="119" t="str">
        <f t="shared" si="2"/>
        <v>98,6-99%</v>
      </c>
      <c r="E13" s="76">
        <v>0.9775019394879751</v>
      </c>
      <c r="F13" s="108">
        <v>0.8916961966234516</v>
      </c>
      <c r="G13" s="108">
        <v>0.8065542579713948</v>
      </c>
      <c r="H13" s="115">
        <v>0.986</v>
      </c>
      <c r="I13" s="115">
        <v>0.99</v>
      </c>
      <c r="J13" s="115">
        <f t="shared" si="0"/>
        <v>0.002261712769215052</v>
      </c>
      <c r="K13" s="115">
        <f t="shared" si="1"/>
        <v>0.0017382872307849517</v>
      </c>
    </row>
    <row r="14" spans="1:11" ht="15">
      <c r="A14" s="130"/>
      <c r="B14" s="2" t="s">
        <v>27</v>
      </c>
      <c r="C14" s="80">
        <v>0.8732338342873943</v>
      </c>
      <c r="D14" s="112" t="str">
        <f t="shared" si="2"/>
        <v>87,1-87,5%</v>
      </c>
      <c r="E14" s="77">
        <v>0.7730227457073332</v>
      </c>
      <c r="F14" s="109">
        <v>0.8916961966234516</v>
      </c>
      <c r="G14" s="109">
        <v>0.8065542579713948</v>
      </c>
      <c r="H14" s="115">
        <v>0.871</v>
      </c>
      <c r="I14" s="115">
        <v>0.875</v>
      </c>
      <c r="J14" s="115">
        <f t="shared" si="0"/>
        <v>0.0022338342873943207</v>
      </c>
      <c r="K14" s="115">
        <f t="shared" si="1"/>
        <v>0.0017661657126056829</v>
      </c>
    </row>
    <row r="15" spans="1:11" ht="15">
      <c r="A15" s="131" t="s">
        <v>43</v>
      </c>
      <c r="B15" t="s">
        <v>15</v>
      </c>
      <c r="C15" s="76">
        <v>0</v>
      </c>
      <c r="D15" s="123" t="s">
        <v>106</v>
      </c>
      <c r="E15" s="76">
        <v>1</v>
      </c>
      <c r="F15" s="108">
        <v>0.8916961966234516</v>
      </c>
      <c r="G15" s="108">
        <v>0.8065542579713948</v>
      </c>
      <c r="H15" s="115"/>
      <c r="I15" s="115"/>
      <c r="J15" s="115">
        <f t="shared" si="0"/>
        <v>0</v>
      </c>
      <c r="K15" s="115">
        <f t="shared" si="1"/>
        <v>0</v>
      </c>
    </row>
    <row r="16" spans="1:11" ht="15">
      <c r="A16" s="129"/>
      <c r="B16" t="s">
        <v>8</v>
      </c>
      <c r="C16" s="76">
        <v>0</v>
      </c>
      <c r="D16" s="123" t="s">
        <v>106</v>
      </c>
      <c r="E16" s="76">
        <v>0</v>
      </c>
      <c r="F16" s="108">
        <v>0.8916961966234516</v>
      </c>
      <c r="G16" s="108">
        <v>0.8065542579713948</v>
      </c>
      <c r="H16" s="115"/>
      <c r="I16" s="115"/>
      <c r="J16" s="115">
        <f t="shared" si="0"/>
        <v>0</v>
      </c>
      <c r="K16" s="115">
        <f t="shared" si="1"/>
        <v>0</v>
      </c>
    </row>
    <row r="17" spans="1:11" ht="15">
      <c r="A17" s="129"/>
      <c r="B17" t="s">
        <v>17</v>
      </c>
      <c r="C17" s="78">
        <v>0.9896747547754259</v>
      </c>
      <c r="D17" s="119" t="str">
        <f t="shared" si="2"/>
        <v>98,4-99,4%</v>
      </c>
      <c r="E17" s="76">
        <v>0.9974424552429667</v>
      </c>
      <c r="F17" s="108">
        <v>0.8916961966234516</v>
      </c>
      <c r="G17" s="108">
        <v>0.8065542579713948</v>
      </c>
      <c r="H17" s="115">
        <v>0.984</v>
      </c>
      <c r="I17" s="115">
        <v>0.994</v>
      </c>
      <c r="J17" s="115">
        <f t="shared" si="0"/>
        <v>0.005674754775425894</v>
      </c>
      <c r="K17" s="115">
        <f t="shared" si="1"/>
        <v>0.004325245224574115</v>
      </c>
    </row>
    <row r="18" spans="1:11" ht="15">
      <c r="A18" s="129"/>
      <c r="B18" t="s">
        <v>18</v>
      </c>
      <c r="C18" s="78">
        <v>0.9209486166007905</v>
      </c>
      <c r="D18" s="119" t="str">
        <f t="shared" si="2"/>
        <v>90,7-93,3%</v>
      </c>
      <c r="E18" s="76">
        <v>0.8984346559883509</v>
      </c>
      <c r="F18" s="108">
        <v>0.8916961966234516</v>
      </c>
      <c r="G18" s="108">
        <v>0.8065542579713948</v>
      </c>
      <c r="H18" s="115">
        <v>0.907</v>
      </c>
      <c r="I18" s="115">
        <v>0.933</v>
      </c>
      <c r="J18" s="115">
        <f t="shared" si="0"/>
        <v>0.013948616600790498</v>
      </c>
      <c r="K18" s="115">
        <f t="shared" si="1"/>
        <v>0.012051383399209525</v>
      </c>
    </row>
    <row r="19" spans="1:11" ht="15">
      <c r="A19" s="129"/>
      <c r="B19" t="s">
        <v>14</v>
      </c>
      <c r="C19" s="76">
        <v>0</v>
      </c>
      <c r="D19" s="123" t="s">
        <v>106</v>
      </c>
      <c r="E19" s="76">
        <v>0</v>
      </c>
      <c r="F19" s="108">
        <v>0.8916961966234516</v>
      </c>
      <c r="G19" s="108">
        <v>0.8065542579713948</v>
      </c>
      <c r="H19" s="115"/>
      <c r="I19" s="115"/>
      <c r="J19" s="115">
        <f t="shared" si="0"/>
        <v>0</v>
      </c>
      <c r="K19" s="115">
        <f t="shared" si="1"/>
        <v>0</v>
      </c>
    </row>
    <row r="20" spans="1:11" ht="15">
      <c r="A20" s="129"/>
      <c r="B20" t="s">
        <v>9</v>
      </c>
      <c r="C20" s="78">
        <v>0.9959100204498977</v>
      </c>
      <c r="D20" s="119" t="str">
        <f t="shared" si="2"/>
        <v>98,9-99,9%</v>
      </c>
      <c r="E20" s="76">
        <v>0.9831932773109243</v>
      </c>
      <c r="F20" s="108">
        <v>0.8916961966234516</v>
      </c>
      <c r="G20" s="108">
        <v>0.8065542579713948</v>
      </c>
      <c r="H20" s="115">
        <v>0.989</v>
      </c>
      <c r="I20" s="115">
        <v>0.999</v>
      </c>
      <c r="J20" s="115">
        <f t="shared" si="0"/>
        <v>0.006910020449897747</v>
      </c>
      <c r="K20" s="115">
        <f t="shared" si="1"/>
        <v>0.003089979550102262</v>
      </c>
    </row>
    <row r="21" spans="1:11" ht="15">
      <c r="A21" s="129"/>
      <c r="B21" t="s">
        <v>16</v>
      </c>
      <c r="C21" s="78">
        <v>0.860036832412523</v>
      </c>
      <c r="D21" s="119" t="str">
        <f t="shared" si="2"/>
        <v>82,7-88,8%</v>
      </c>
      <c r="E21" s="76">
        <v>0.2837465564738292</v>
      </c>
      <c r="F21" s="108">
        <v>0.8916961966234516</v>
      </c>
      <c r="G21" s="108">
        <v>0.8065542579713948</v>
      </c>
      <c r="H21" s="115">
        <v>0.827</v>
      </c>
      <c r="I21" s="115">
        <v>0.888</v>
      </c>
      <c r="J21" s="115">
        <f t="shared" si="0"/>
        <v>0.03303683241252309</v>
      </c>
      <c r="K21" s="115">
        <f t="shared" si="1"/>
        <v>0.027963167587476967</v>
      </c>
    </row>
    <row r="22" spans="1:11" ht="15">
      <c r="A22" s="129"/>
      <c r="B22" t="s">
        <v>11</v>
      </c>
      <c r="C22" s="76">
        <v>0</v>
      </c>
      <c r="D22" s="123" t="s">
        <v>106</v>
      </c>
      <c r="E22" s="76">
        <v>0</v>
      </c>
      <c r="F22" s="108">
        <v>0.8916961966234516</v>
      </c>
      <c r="G22" s="108">
        <v>0.8065542579713948</v>
      </c>
      <c r="H22" s="115"/>
      <c r="I22" s="115"/>
      <c r="J22" s="115">
        <f t="shared" si="0"/>
        <v>0</v>
      </c>
      <c r="K22" s="115">
        <f t="shared" si="1"/>
        <v>0</v>
      </c>
    </row>
    <row r="23" spans="1:11" ht="15">
      <c r="A23" s="129"/>
      <c r="B23" t="s">
        <v>12</v>
      </c>
      <c r="C23" s="76">
        <v>0</v>
      </c>
      <c r="D23" s="123" t="s">
        <v>106</v>
      </c>
      <c r="E23" s="76">
        <v>0</v>
      </c>
      <c r="F23" s="108">
        <v>0.8916961966234516</v>
      </c>
      <c r="G23" s="108">
        <v>0.8065542579713948</v>
      </c>
      <c r="H23" s="115"/>
      <c r="I23" s="115"/>
      <c r="J23" s="115">
        <f t="shared" si="0"/>
        <v>0</v>
      </c>
      <c r="K23" s="115">
        <f t="shared" si="1"/>
        <v>0</v>
      </c>
    </row>
    <row r="24" spans="1:11" ht="15">
      <c r="A24" s="129"/>
      <c r="B24" t="s">
        <v>10</v>
      </c>
      <c r="C24" s="76">
        <v>0</v>
      </c>
      <c r="D24" s="123" t="s">
        <v>106</v>
      </c>
      <c r="E24" s="76">
        <v>0</v>
      </c>
      <c r="F24" s="108">
        <v>0.8916961966234516</v>
      </c>
      <c r="G24" s="108">
        <v>0.8065542579713948</v>
      </c>
      <c r="H24" s="115"/>
      <c r="I24" s="115"/>
      <c r="J24" s="115">
        <f t="shared" si="0"/>
        <v>0</v>
      </c>
      <c r="K24" s="115">
        <f t="shared" si="1"/>
        <v>0</v>
      </c>
    </row>
    <row r="25" spans="1:11" ht="15">
      <c r="A25" s="129"/>
      <c r="B25" t="s">
        <v>13</v>
      </c>
      <c r="C25" s="78">
        <v>0.9815358791439363</v>
      </c>
      <c r="D25" s="119" t="str">
        <f t="shared" si="2"/>
        <v>97,5-98,6%</v>
      </c>
      <c r="E25" s="76">
        <v>0.9749171793658306</v>
      </c>
      <c r="F25" s="108">
        <v>0.8916961966234516</v>
      </c>
      <c r="G25" s="108">
        <v>0.8065542579713948</v>
      </c>
      <c r="H25" s="115">
        <v>0.975</v>
      </c>
      <c r="I25" s="115">
        <v>0.986</v>
      </c>
      <c r="J25" s="115">
        <f t="shared" si="0"/>
        <v>0.006535879143936274</v>
      </c>
      <c r="K25" s="115">
        <f t="shared" si="1"/>
        <v>0.004464120856063736</v>
      </c>
    </row>
    <row r="26" spans="1:11" ht="15">
      <c r="A26" s="129"/>
      <c r="B26" t="s">
        <v>19</v>
      </c>
      <c r="C26" s="78">
        <v>0.740343347639485</v>
      </c>
      <c r="D26" s="119" t="str">
        <f t="shared" si="2"/>
        <v>71,6-76,3%</v>
      </c>
      <c r="E26" s="76">
        <v>0.5536585365853659</v>
      </c>
      <c r="F26" s="108">
        <v>0.8916961966234516</v>
      </c>
      <c r="G26" s="108">
        <v>0.8065542579713948</v>
      </c>
      <c r="H26" s="115">
        <v>0.716</v>
      </c>
      <c r="I26" s="115">
        <v>0.763</v>
      </c>
      <c r="J26" s="115">
        <f t="shared" si="0"/>
        <v>0.02434334763948498</v>
      </c>
      <c r="K26" s="115">
        <f t="shared" si="1"/>
        <v>0.02265665236051506</v>
      </c>
    </row>
    <row r="27" spans="1:11" ht="15">
      <c r="A27" s="130"/>
      <c r="B27" s="2" t="s">
        <v>29</v>
      </c>
      <c r="C27" s="80">
        <v>0.9281908990011098</v>
      </c>
      <c r="D27" s="112" t="str">
        <f t="shared" si="2"/>
        <v>92,3-93,3%</v>
      </c>
      <c r="E27" s="77">
        <v>0.8142046087053323</v>
      </c>
      <c r="F27" s="109">
        <v>0.8916961966234516</v>
      </c>
      <c r="G27" s="109">
        <v>0.8065542579713948</v>
      </c>
      <c r="H27" s="115">
        <v>0.923</v>
      </c>
      <c r="I27" s="115">
        <v>0.933</v>
      </c>
      <c r="J27" s="115">
        <f t="shared" si="0"/>
        <v>0.0051908990011098055</v>
      </c>
      <c r="K27" s="115">
        <f t="shared" si="1"/>
        <v>0.004809100998890203</v>
      </c>
    </row>
    <row r="28" spans="1:11" ht="21.75" customHeight="1">
      <c r="A28" s="5" t="s">
        <v>21</v>
      </c>
      <c r="B28" s="7"/>
      <c r="C28" s="14">
        <v>0.8916961966234516</v>
      </c>
      <c r="D28" s="122" t="str">
        <f t="shared" si="2"/>
        <v>89-89,3%</v>
      </c>
      <c r="E28" s="14">
        <v>0.8065542579713948</v>
      </c>
      <c r="F28" s="109">
        <v>0.8916961966234516</v>
      </c>
      <c r="G28" s="109">
        <v>0.8065542579713948</v>
      </c>
      <c r="H28" s="115">
        <v>0.89</v>
      </c>
      <c r="I28" s="115">
        <v>0.893</v>
      </c>
      <c r="J28" s="115">
        <f t="shared" si="0"/>
        <v>0.0016961966234515513</v>
      </c>
      <c r="K28" s="115">
        <f t="shared" si="1"/>
        <v>0.0013038033765484514</v>
      </c>
    </row>
    <row r="29" spans="3:5" ht="15">
      <c r="C29" s="78"/>
      <c r="D29" s="78"/>
      <c r="E29" s="78"/>
    </row>
    <row r="33" spans="1:7" ht="120">
      <c r="A33" s="25" t="s">
        <v>22</v>
      </c>
      <c r="B33" s="25" t="s">
        <v>23</v>
      </c>
      <c r="C33" s="25" t="s">
        <v>46</v>
      </c>
      <c r="D33" s="25"/>
      <c r="E33" s="25" t="s">
        <v>40</v>
      </c>
      <c r="F33" s="107" t="s">
        <v>45</v>
      </c>
      <c r="G33" s="107" t="s">
        <v>39</v>
      </c>
    </row>
    <row r="34" spans="1:7" ht="15">
      <c r="A34" s="128" t="s">
        <v>41</v>
      </c>
      <c r="B34" t="s">
        <v>3</v>
      </c>
      <c r="C34" s="31">
        <v>1.5532950191570882</v>
      </c>
      <c r="D34" s="31"/>
      <c r="E34" s="31">
        <v>1.6302581261950286</v>
      </c>
      <c r="F34" s="108">
        <v>1.3900562198053448</v>
      </c>
      <c r="G34" s="108">
        <v>1.5161740585225036</v>
      </c>
    </row>
    <row r="35" spans="1:7" ht="15">
      <c r="A35" s="129"/>
      <c r="B35" t="s">
        <v>1</v>
      </c>
      <c r="C35" s="31">
        <v>0.13704918032786884</v>
      </c>
      <c r="D35" s="31"/>
      <c r="E35" s="31">
        <v>0.20828496042216357</v>
      </c>
      <c r="F35" s="108">
        <v>1.3900562198053448</v>
      </c>
      <c r="G35" s="108">
        <v>1.5161740585225036</v>
      </c>
    </row>
    <row r="36" spans="1:7" ht="15">
      <c r="A36" s="129"/>
      <c r="B36" t="s">
        <v>2</v>
      </c>
      <c r="C36" s="31">
        <v>0.8555665872870488</v>
      </c>
      <c r="D36" s="31"/>
      <c r="E36" s="31">
        <v>0.9021262763075641</v>
      </c>
      <c r="F36" s="108">
        <v>1.3900562198053448</v>
      </c>
      <c r="G36" s="108">
        <v>1.5161740585225036</v>
      </c>
    </row>
    <row r="37" spans="1:7" ht="15">
      <c r="A37" s="130"/>
      <c r="B37" s="2" t="s">
        <v>25</v>
      </c>
      <c r="C37" s="33">
        <v>0.8855156689295756</v>
      </c>
      <c r="D37" s="33"/>
      <c r="E37" s="33">
        <v>0.921743115656963</v>
      </c>
      <c r="F37" s="109">
        <v>1.3900562198053448</v>
      </c>
      <c r="G37" s="109">
        <v>1.5161740585225036</v>
      </c>
    </row>
    <row r="38" spans="1:7" ht="15">
      <c r="A38" s="131" t="s">
        <v>42</v>
      </c>
      <c r="B38" t="s">
        <v>6</v>
      </c>
      <c r="C38" s="31">
        <v>1.592161962678305</v>
      </c>
      <c r="D38" s="31"/>
      <c r="E38" s="31">
        <v>1.6942861021550992</v>
      </c>
      <c r="F38" s="108">
        <v>1.3900562198053448</v>
      </c>
      <c r="G38" s="108">
        <v>1.5161740585225036</v>
      </c>
    </row>
    <row r="39" spans="1:7" ht="15">
      <c r="A39" s="129"/>
      <c r="B39" t="s">
        <v>7</v>
      </c>
      <c r="C39" s="31">
        <v>1.1946403616933827</v>
      </c>
      <c r="D39" s="31"/>
      <c r="E39" s="31">
        <v>1.4681259753156475</v>
      </c>
      <c r="F39" s="108">
        <v>1.3900562198053448</v>
      </c>
      <c r="G39" s="108">
        <v>1.5161740585225036</v>
      </c>
    </row>
    <row r="40" spans="1:7" ht="15">
      <c r="A40" s="129"/>
      <c r="B40" t="s">
        <v>5</v>
      </c>
      <c r="C40" s="31">
        <v>1.7751444500760263</v>
      </c>
      <c r="D40" s="31"/>
      <c r="E40" s="31">
        <v>1.9138015064244573</v>
      </c>
      <c r="F40" s="108">
        <v>1.3900562198053448</v>
      </c>
      <c r="G40" s="108">
        <v>1.5161740585225036</v>
      </c>
    </row>
    <row r="41" spans="1:7" ht="15">
      <c r="A41" s="129"/>
      <c r="B41" t="s">
        <v>4</v>
      </c>
      <c r="C41" s="31">
        <v>1.3629742806213394</v>
      </c>
      <c r="D41" s="31"/>
      <c r="E41" s="31">
        <v>1.4300775795190068</v>
      </c>
      <c r="F41" s="108">
        <v>1.3900562198053448</v>
      </c>
      <c r="G41" s="108">
        <v>1.5161740585225036</v>
      </c>
    </row>
    <row r="42" spans="1:7" ht="15">
      <c r="A42" s="130"/>
      <c r="B42" s="2" t="s">
        <v>27</v>
      </c>
      <c r="C42" s="33">
        <v>1.5202720135841399</v>
      </c>
      <c r="D42" s="33"/>
      <c r="E42" s="33">
        <v>1.6514970354037906</v>
      </c>
      <c r="F42" s="109">
        <v>1.3900562198053448</v>
      </c>
      <c r="G42" s="109">
        <v>1.5161740585225036</v>
      </c>
    </row>
    <row r="43" spans="1:7" ht="15">
      <c r="A43" s="131" t="s">
        <v>43</v>
      </c>
      <c r="B43" t="s">
        <v>15</v>
      </c>
      <c r="C43" s="31">
        <v>0</v>
      </c>
      <c r="D43" s="31"/>
      <c r="E43" s="31">
        <v>3.58</v>
      </c>
      <c r="F43" s="108">
        <v>1.3900562198053448</v>
      </c>
      <c r="G43" s="108">
        <v>1.5161740585225036</v>
      </c>
    </row>
    <row r="44" spans="1:7" ht="15">
      <c r="A44" s="129"/>
      <c r="B44" t="s">
        <v>8</v>
      </c>
      <c r="C44" s="31">
        <v>0</v>
      </c>
      <c r="D44" s="31"/>
      <c r="E44" s="31">
        <v>0</v>
      </c>
      <c r="F44" s="108">
        <v>1.3900562198053448</v>
      </c>
      <c r="G44" s="108">
        <v>1.5161740585225036</v>
      </c>
    </row>
    <row r="45" spans="1:7" ht="15">
      <c r="A45" s="129"/>
      <c r="B45" t="s">
        <v>17</v>
      </c>
      <c r="C45" s="31">
        <v>2.0215102040816326</v>
      </c>
      <c r="D45" s="31"/>
      <c r="E45" s="31">
        <v>2.051118925831202</v>
      </c>
      <c r="F45" s="108">
        <v>1.3900562198053448</v>
      </c>
      <c r="G45" s="108">
        <v>1.5161740585225036</v>
      </c>
    </row>
    <row r="46" spans="1:7" ht="15">
      <c r="A46" s="129"/>
      <c r="B46" t="s">
        <v>18</v>
      </c>
      <c r="C46" s="31">
        <v>2.5844349223352974</v>
      </c>
      <c r="D46" s="31"/>
      <c r="E46" s="31">
        <v>2.543651255915544</v>
      </c>
      <c r="F46" s="108">
        <v>1.3900562198053448</v>
      </c>
      <c r="G46" s="108">
        <v>1.5161740585225036</v>
      </c>
    </row>
    <row r="47" spans="1:7" ht="15">
      <c r="A47" s="129"/>
      <c r="B47" t="s">
        <v>14</v>
      </c>
      <c r="C47" s="31">
        <v>0</v>
      </c>
      <c r="D47" s="31"/>
      <c r="E47" s="31">
        <v>0</v>
      </c>
      <c r="F47" s="108">
        <v>1.3900562198053448</v>
      </c>
      <c r="G47" s="108">
        <v>1.5161740585225036</v>
      </c>
    </row>
    <row r="48" spans="1:7" ht="15">
      <c r="A48" s="129"/>
      <c r="B48" t="s">
        <v>9</v>
      </c>
      <c r="C48" s="31">
        <v>0.8718607954545454</v>
      </c>
      <c r="D48" s="31"/>
      <c r="E48" s="31">
        <v>1.1337394957983193</v>
      </c>
      <c r="F48" s="108">
        <v>1.3900562198053448</v>
      </c>
      <c r="G48" s="108">
        <v>1.5161740585225036</v>
      </c>
    </row>
    <row r="49" spans="1:7" ht="15">
      <c r="A49" s="129"/>
      <c r="B49" t="s">
        <v>16</v>
      </c>
      <c r="C49" s="31">
        <v>0.475814696485623</v>
      </c>
      <c r="D49" s="31"/>
      <c r="E49" s="31">
        <v>1.538200183654729</v>
      </c>
      <c r="F49" s="108">
        <v>1.3900562198053448</v>
      </c>
      <c r="G49" s="108">
        <v>1.5161740585225036</v>
      </c>
    </row>
    <row r="50" spans="1:7" ht="15">
      <c r="A50" s="129"/>
      <c r="B50" t="s">
        <v>11</v>
      </c>
      <c r="C50" s="31">
        <v>0</v>
      </c>
      <c r="D50" s="31"/>
      <c r="E50" s="31">
        <v>0</v>
      </c>
      <c r="F50" s="108">
        <v>1.3900562198053448</v>
      </c>
      <c r="G50" s="108">
        <v>1.5161740585225036</v>
      </c>
    </row>
    <row r="51" spans="1:7" ht="15">
      <c r="A51" s="129"/>
      <c r="B51" t="s">
        <v>12</v>
      </c>
      <c r="C51" s="31">
        <v>0</v>
      </c>
      <c r="D51" s="31"/>
      <c r="E51" s="31">
        <v>0</v>
      </c>
      <c r="F51" s="108">
        <v>1.3900562198053448</v>
      </c>
      <c r="G51" s="108">
        <v>1.5161740585225036</v>
      </c>
    </row>
    <row r="52" spans="1:7" ht="15">
      <c r="A52" s="129"/>
      <c r="B52" t="s">
        <v>10</v>
      </c>
      <c r="C52" s="31">
        <v>0</v>
      </c>
      <c r="D52" s="31"/>
      <c r="E52" s="31">
        <v>0</v>
      </c>
      <c r="F52" s="108">
        <v>1.3900562198053448</v>
      </c>
      <c r="G52" s="108">
        <v>1.5161740585225036</v>
      </c>
    </row>
    <row r="53" spans="1:7" ht="15">
      <c r="A53" s="129"/>
      <c r="B53" t="s">
        <v>13</v>
      </c>
      <c r="C53" s="31">
        <v>1.4234144059869038</v>
      </c>
      <c r="D53" s="31"/>
      <c r="E53" s="31">
        <v>1.4318930430667298</v>
      </c>
      <c r="F53" s="108">
        <v>1.3900562198053448</v>
      </c>
      <c r="G53" s="108">
        <v>1.5161740585225036</v>
      </c>
    </row>
    <row r="54" spans="1:7" ht="15">
      <c r="A54" s="129"/>
      <c r="B54" t="s">
        <v>19</v>
      </c>
      <c r="C54" s="31">
        <v>1.5445698924731184</v>
      </c>
      <c r="D54" s="31"/>
      <c r="E54" s="31">
        <v>1.3918373983739838</v>
      </c>
      <c r="F54" s="108">
        <v>1.3900562198053448</v>
      </c>
      <c r="G54" s="108">
        <v>1.5161740585225036</v>
      </c>
    </row>
    <row r="55" spans="1:7" ht="15">
      <c r="A55" s="130"/>
      <c r="B55" s="2" t="s">
        <v>29</v>
      </c>
      <c r="C55" s="33">
        <v>1.7600598497389532</v>
      </c>
      <c r="D55" s="33"/>
      <c r="E55" s="33">
        <v>1.8796615829900924</v>
      </c>
      <c r="F55" s="109">
        <v>1.3900562198053448</v>
      </c>
      <c r="G55" s="109">
        <v>1.5161740585225036</v>
      </c>
    </row>
    <row r="56" spans="1:7" ht="20.25" customHeight="1">
      <c r="A56" s="5" t="s">
        <v>21</v>
      </c>
      <c r="B56" s="7"/>
      <c r="C56" s="10">
        <v>1.3900562198053448</v>
      </c>
      <c r="D56" s="10"/>
      <c r="E56" s="10">
        <v>1.5161740585225036</v>
      </c>
      <c r="F56" s="109">
        <v>1.3900562198053448</v>
      </c>
      <c r="G56" s="109">
        <v>1.5161740585225036</v>
      </c>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W54"/>
  <sheetViews>
    <sheetView zoomScalePageLayoutView="0" workbookViewId="0" topLeftCell="A1">
      <selection activeCell="A1" sqref="A1"/>
    </sheetView>
  </sheetViews>
  <sheetFormatPr defaultColWidth="9.140625" defaultRowHeight="15"/>
  <cols>
    <col min="1" max="1" width="14.8515625" style="0" bestFit="1" customWidth="1"/>
    <col min="2" max="2" width="16.8515625" style="0" customWidth="1"/>
    <col min="3" max="3" width="8.8515625" style="0" bestFit="1" customWidth="1"/>
    <col min="4" max="4" width="11.140625" style="0" bestFit="1" customWidth="1"/>
    <col min="5" max="5" width="25.28125" style="79" customWidth="1"/>
    <col min="7" max="7" width="41.140625" style="0" customWidth="1"/>
    <col min="8" max="8" width="23.57421875" style="0" customWidth="1"/>
    <col min="9" max="9" width="8.8515625" style="0" bestFit="1" customWidth="1"/>
    <col min="10" max="10" width="11.140625" style="0" bestFit="1" customWidth="1"/>
    <col min="11" max="11" width="25.28125" style="79" customWidth="1"/>
    <col min="13" max="13" width="28.7109375" style="0" bestFit="1" customWidth="1"/>
    <col min="14" max="14" width="27.28125" style="0" bestFit="1" customWidth="1"/>
    <col min="15" max="15" width="8.8515625" style="0" bestFit="1" customWidth="1"/>
    <col min="16" max="16" width="11.140625" style="0" bestFit="1" customWidth="1"/>
    <col min="17" max="17" width="25.28125" style="79" customWidth="1"/>
    <col min="19" max="19" width="28.7109375" style="0" bestFit="1" customWidth="1"/>
    <col min="20" max="20" width="27.28125" style="0" bestFit="1" customWidth="1"/>
    <col min="21" max="21" width="8.8515625" style="0" bestFit="1" customWidth="1"/>
    <col min="22" max="22" width="11.140625" style="0" bestFit="1" customWidth="1"/>
    <col min="23" max="23" width="25.28125" style="79" customWidth="1"/>
  </cols>
  <sheetData>
    <row r="1" spans="1:19" ht="15">
      <c r="A1" s="105" t="s">
        <v>97</v>
      </c>
      <c r="G1" s="105" t="s">
        <v>98</v>
      </c>
      <c r="M1" s="105" t="s">
        <v>99</v>
      </c>
      <c r="S1" s="105" t="s">
        <v>100</v>
      </c>
    </row>
    <row r="3" spans="1:23" s="26" customFormat="1" ht="30">
      <c r="A3" s="37"/>
      <c r="B3" s="37" t="s">
        <v>20</v>
      </c>
      <c r="C3" s="38" t="s">
        <v>47</v>
      </c>
      <c r="D3" s="39" t="s">
        <v>48</v>
      </c>
      <c r="E3" s="40" t="s">
        <v>44</v>
      </c>
      <c r="G3" s="37" t="s">
        <v>20</v>
      </c>
      <c r="H3" s="37" t="s">
        <v>20</v>
      </c>
      <c r="I3" s="38" t="s">
        <v>47</v>
      </c>
      <c r="J3" s="39" t="s">
        <v>48</v>
      </c>
      <c r="K3" s="40" t="s">
        <v>44</v>
      </c>
      <c r="M3" s="37" t="s">
        <v>20</v>
      </c>
      <c r="N3" s="37" t="s">
        <v>20</v>
      </c>
      <c r="O3" s="38" t="s">
        <v>47</v>
      </c>
      <c r="P3" s="39" t="s">
        <v>48</v>
      </c>
      <c r="Q3" s="40" t="s">
        <v>44</v>
      </c>
      <c r="S3" s="37" t="s">
        <v>20</v>
      </c>
      <c r="T3" s="37" t="s">
        <v>20</v>
      </c>
      <c r="U3" s="38" t="s">
        <v>47</v>
      </c>
      <c r="V3" s="39" t="s">
        <v>48</v>
      </c>
      <c r="W3" s="40" t="s">
        <v>44</v>
      </c>
    </row>
    <row r="4" spans="1:23" s="26" customFormat="1" ht="15">
      <c r="A4" s="37" t="s">
        <v>0</v>
      </c>
      <c r="B4" s="37" t="s">
        <v>20</v>
      </c>
      <c r="C4" s="41" t="s">
        <v>20</v>
      </c>
      <c r="D4" s="93"/>
      <c r="E4" s="85"/>
      <c r="G4" s="37" t="s">
        <v>0</v>
      </c>
      <c r="H4" s="37" t="s">
        <v>20</v>
      </c>
      <c r="I4" s="41" t="s">
        <v>20</v>
      </c>
      <c r="J4" s="82"/>
      <c r="K4" s="85"/>
      <c r="M4" s="37" t="s">
        <v>0</v>
      </c>
      <c r="N4" s="37" t="s">
        <v>20</v>
      </c>
      <c r="O4" s="41" t="s">
        <v>20</v>
      </c>
      <c r="P4" s="82"/>
      <c r="Q4" s="85"/>
      <c r="S4" s="37" t="s">
        <v>0</v>
      </c>
      <c r="T4" s="37" t="s">
        <v>20</v>
      </c>
      <c r="U4" s="41" t="s">
        <v>20</v>
      </c>
      <c r="V4" s="82"/>
      <c r="W4" s="85"/>
    </row>
    <row r="5" spans="1:23" s="26" customFormat="1" ht="15">
      <c r="A5" s="42" t="s">
        <v>49</v>
      </c>
      <c r="B5" s="43" t="s">
        <v>50</v>
      </c>
      <c r="C5" s="44">
        <v>197409</v>
      </c>
      <c r="D5" s="44">
        <v>183176</v>
      </c>
      <c r="E5" s="86">
        <v>0.9279009568965954</v>
      </c>
      <c r="G5" s="42" t="s">
        <v>49</v>
      </c>
      <c r="H5" s="43" t="s">
        <v>50</v>
      </c>
      <c r="I5" s="44">
        <v>209989</v>
      </c>
      <c r="J5" s="44">
        <v>169032</v>
      </c>
      <c r="K5" s="86">
        <v>0.8049564500997671</v>
      </c>
      <c r="M5" s="42" t="s">
        <v>49</v>
      </c>
      <c r="N5" s="43" t="s">
        <v>50</v>
      </c>
      <c r="O5" s="44">
        <v>114420</v>
      </c>
      <c r="P5" s="44">
        <v>106030</v>
      </c>
      <c r="Q5" s="86">
        <v>0.9266736584513197</v>
      </c>
      <c r="S5" s="42" t="s">
        <v>49</v>
      </c>
      <c r="T5" s="43" t="s">
        <v>50</v>
      </c>
      <c r="U5" s="44">
        <v>162829</v>
      </c>
      <c r="V5" s="44">
        <v>145194</v>
      </c>
      <c r="W5" s="86">
        <v>0.8916961966234516</v>
      </c>
    </row>
    <row r="6" spans="1:23" s="26" customFormat="1" ht="15">
      <c r="A6" s="45" t="s">
        <v>51</v>
      </c>
      <c r="B6" s="45" t="s">
        <v>52</v>
      </c>
      <c r="C6" s="46">
        <v>93605</v>
      </c>
      <c r="D6" s="94">
        <v>83983</v>
      </c>
      <c r="E6" s="87">
        <v>0.8972063458148604</v>
      </c>
      <c r="G6" s="45" t="s">
        <v>51</v>
      </c>
      <c r="H6" s="45" t="s">
        <v>52</v>
      </c>
      <c r="I6" s="46">
        <v>52805</v>
      </c>
      <c r="J6" s="83">
        <v>41375</v>
      </c>
      <c r="K6" s="87">
        <v>0.7835432250733833</v>
      </c>
      <c r="M6" s="52" t="s">
        <v>51</v>
      </c>
      <c r="N6" s="52" t="s">
        <v>52</v>
      </c>
      <c r="O6" s="53">
        <v>38298</v>
      </c>
      <c r="P6" s="83">
        <v>36193</v>
      </c>
      <c r="Q6" s="87">
        <v>0.9450362943234634</v>
      </c>
      <c r="S6" s="52" t="s">
        <v>51</v>
      </c>
      <c r="T6" s="52" t="s">
        <v>52</v>
      </c>
      <c r="U6" s="53">
        <v>38173</v>
      </c>
      <c r="V6" s="83">
        <v>35845</v>
      </c>
      <c r="W6" s="87">
        <v>0.9390144866790664</v>
      </c>
    </row>
    <row r="7" spans="1:23" s="26" customFormat="1" ht="15">
      <c r="A7" s="47">
        <v>60489</v>
      </c>
      <c r="B7" s="47" t="s">
        <v>53</v>
      </c>
      <c r="C7" s="48">
        <v>25440</v>
      </c>
      <c r="D7" s="95">
        <v>24627</v>
      </c>
      <c r="E7" s="85">
        <v>0.9680424528301886</v>
      </c>
      <c r="G7" s="47" t="s">
        <v>75</v>
      </c>
      <c r="H7" s="47" t="s">
        <v>53</v>
      </c>
      <c r="I7" s="48">
        <v>44088</v>
      </c>
      <c r="J7" s="48">
        <v>37022</v>
      </c>
      <c r="K7" s="85">
        <v>0.8397296316457993</v>
      </c>
      <c r="M7" s="47" t="s">
        <v>95</v>
      </c>
      <c r="N7" s="47" t="s">
        <v>96</v>
      </c>
      <c r="O7" s="48">
        <v>5384</v>
      </c>
      <c r="P7" s="81">
        <v>4993</v>
      </c>
      <c r="Q7" s="85">
        <v>0.9273774145616642</v>
      </c>
      <c r="S7" s="47" t="s">
        <v>95</v>
      </c>
      <c r="T7" s="47" t="s">
        <v>96</v>
      </c>
      <c r="U7" s="48">
        <v>356</v>
      </c>
      <c r="V7" s="91">
        <v>285</v>
      </c>
      <c r="W7" s="85">
        <v>0.800561797752809</v>
      </c>
    </row>
    <row r="8" spans="1:23" s="26" customFormat="1" ht="15">
      <c r="A8" s="47">
        <v>60643</v>
      </c>
      <c r="B8" s="47" t="s">
        <v>54</v>
      </c>
      <c r="C8" s="48">
        <v>68165</v>
      </c>
      <c r="D8" s="95">
        <v>59356</v>
      </c>
      <c r="E8" s="85">
        <v>0.8707694564659283</v>
      </c>
      <c r="G8" s="47" t="s">
        <v>76</v>
      </c>
      <c r="H8" s="47" t="s">
        <v>54</v>
      </c>
      <c r="I8" s="48">
        <v>8717</v>
      </c>
      <c r="J8" s="48">
        <v>4353</v>
      </c>
      <c r="K8" s="85">
        <v>0.49936904898474244</v>
      </c>
      <c r="M8" s="47" t="s">
        <v>75</v>
      </c>
      <c r="N8" s="47" t="s">
        <v>53</v>
      </c>
      <c r="O8" s="48">
        <v>18159</v>
      </c>
      <c r="P8" s="81">
        <v>16844</v>
      </c>
      <c r="Q8" s="85">
        <v>0.9275841180681755</v>
      </c>
      <c r="S8" s="47" t="s">
        <v>75</v>
      </c>
      <c r="T8" s="47" t="s">
        <v>53</v>
      </c>
      <c r="U8" s="48">
        <v>35723</v>
      </c>
      <c r="V8" s="91">
        <v>33540</v>
      </c>
      <c r="W8" s="85">
        <v>0.9388909106178093</v>
      </c>
    </row>
    <row r="9" spans="1:23" s="26" customFormat="1" ht="15">
      <c r="A9" s="45" t="s">
        <v>55</v>
      </c>
      <c r="B9" s="45" t="s">
        <v>26</v>
      </c>
      <c r="C9" s="46">
        <v>90513</v>
      </c>
      <c r="D9" s="94">
        <v>86296</v>
      </c>
      <c r="E9" s="87">
        <v>0.9534100074022516</v>
      </c>
      <c r="G9" s="45" t="s">
        <v>55</v>
      </c>
      <c r="H9" s="45" t="s">
        <v>26</v>
      </c>
      <c r="I9" s="46">
        <v>109318</v>
      </c>
      <c r="J9" s="83">
        <v>92259</v>
      </c>
      <c r="K9" s="87">
        <v>0.8439506760094404</v>
      </c>
      <c r="M9" s="47" t="s">
        <v>76</v>
      </c>
      <c r="N9" s="47" t="s">
        <v>54</v>
      </c>
      <c r="O9" s="48">
        <v>14755</v>
      </c>
      <c r="P9" s="81">
        <v>14356</v>
      </c>
      <c r="Q9" s="85">
        <v>0.9729583192138258</v>
      </c>
      <c r="S9" s="47" t="s">
        <v>76</v>
      </c>
      <c r="T9" s="47" t="s">
        <v>54</v>
      </c>
      <c r="U9" s="48">
        <v>2094</v>
      </c>
      <c r="V9" s="91">
        <v>2020</v>
      </c>
      <c r="W9" s="85">
        <v>0.9646609360076409</v>
      </c>
    </row>
    <row r="10" spans="1:23" s="26" customFormat="1" ht="15">
      <c r="A10" s="47">
        <v>60869</v>
      </c>
      <c r="B10" s="47" t="s">
        <v>56</v>
      </c>
      <c r="C10" s="48">
        <v>31538</v>
      </c>
      <c r="D10" s="95">
        <v>28330</v>
      </c>
      <c r="E10" s="85">
        <v>0.8982814382649502</v>
      </c>
      <c r="G10" s="47" t="s">
        <v>77</v>
      </c>
      <c r="H10" s="47" t="s">
        <v>56</v>
      </c>
      <c r="I10" s="48">
        <v>48324</v>
      </c>
      <c r="J10" s="48">
        <v>36235</v>
      </c>
      <c r="K10" s="85">
        <v>0.7498344507904975</v>
      </c>
      <c r="M10" s="52" t="s">
        <v>55</v>
      </c>
      <c r="N10" s="52" t="s">
        <v>26</v>
      </c>
      <c r="O10" s="53">
        <v>48678</v>
      </c>
      <c r="P10" s="83">
        <v>47057</v>
      </c>
      <c r="Q10" s="87">
        <v>0.9666995357245572</v>
      </c>
      <c r="S10" s="52" t="s">
        <v>55</v>
      </c>
      <c r="T10" s="52" t="s">
        <v>26</v>
      </c>
      <c r="U10" s="53">
        <v>115646</v>
      </c>
      <c r="V10" s="83">
        <v>100986</v>
      </c>
      <c r="W10" s="87">
        <v>0.8732338342873943</v>
      </c>
    </row>
    <row r="11" spans="1:23" s="26" customFormat="1" ht="15">
      <c r="A11" s="47">
        <v>60220</v>
      </c>
      <c r="B11" s="47" t="s">
        <v>57</v>
      </c>
      <c r="C11" s="48">
        <v>29604</v>
      </c>
      <c r="D11" s="95">
        <v>28893</v>
      </c>
      <c r="E11" s="85">
        <v>0.9759829752736117</v>
      </c>
      <c r="G11" s="47" t="s">
        <v>78</v>
      </c>
      <c r="H11" s="47" t="s">
        <v>57</v>
      </c>
      <c r="I11" s="48">
        <v>37592</v>
      </c>
      <c r="J11" s="48">
        <v>35088</v>
      </c>
      <c r="K11" s="85">
        <v>0.9333900829963823</v>
      </c>
      <c r="M11" s="47" t="s">
        <v>77</v>
      </c>
      <c r="N11" s="47" t="s">
        <v>56</v>
      </c>
      <c r="O11" s="48">
        <v>16102</v>
      </c>
      <c r="P11" s="81">
        <v>15966</v>
      </c>
      <c r="Q11" s="85">
        <v>0.9915538442429512</v>
      </c>
      <c r="S11" s="47" t="s">
        <v>77</v>
      </c>
      <c r="T11" s="47" t="s">
        <v>56</v>
      </c>
      <c r="U11" s="48">
        <v>82214</v>
      </c>
      <c r="V11" s="91">
        <v>68426</v>
      </c>
      <c r="W11" s="85">
        <v>0.8322913372418322</v>
      </c>
    </row>
    <row r="12" spans="1:23" s="26" customFormat="1" ht="15">
      <c r="A12" s="47">
        <v>61205</v>
      </c>
      <c r="B12" s="47" t="s">
        <v>58</v>
      </c>
      <c r="C12" s="48">
        <v>7357</v>
      </c>
      <c r="D12" s="95">
        <v>7220</v>
      </c>
      <c r="E12" s="85">
        <v>0.9813782791898872</v>
      </c>
      <c r="G12" s="47" t="s">
        <v>79</v>
      </c>
      <c r="H12" s="47" t="s">
        <v>58</v>
      </c>
      <c r="I12" s="48">
        <v>12777</v>
      </c>
      <c r="J12" s="48">
        <v>10420</v>
      </c>
      <c r="K12" s="85">
        <v>0.8155279016983642</v>
      </c>
      <c r="M12" s="47" t="s">
        <v>78</v>
      </c>
      <c r="N12" s="47" t="s">
        <v>57</v>
      </c>
      <c r="O12" s="48">
        <v>16418</v>
      </c>
      <c r="P12" s="81">
        <v>15061</v>
      </c>
      <c r="Q12" s="85">
        <v>0.917346814471921</v>
      </c>
      <c r="S12" s="47" t="s">
        <v>78</v>
      </c>
      <c r="T12" s="47" t="s">
        <v>57</v>
      </c>
      <c r="U12" s="48">
        <v>7468</v>
      </c>
      <c r="V12" s="91">
        <v>6810</v>
      </c>
      <c r="W12" s="85">
        <v>0.9118907337975362</v>
      </c>
    </row>
    <row r="13" spans="1:23" s="26" customFormat="1" ht="15">
      <c r="A13" s="47">
        <v>60065</v>
      </c>
      <c r="B13" s="47" t="s">
        <v>59</v>
      </c>
      <c r="C13" s="48">
        <v>22014</v>
      </c>
      <c r="D13" s="95">
        <v>21853</v>
      </c>
      <c r="E13" s="85">
        <v>0.992686472244935</v>
      </c>
      <c r="G13" s="47" t="s">
        <v>80</v>
      </c>
      <c r="H13" s="47" t="s">
        <v>59</v>
      </c>
      <c r="I13" s="48">
        <v>10625</v>
      </c>
      <c r="J13" s="48">
        <v>10516</v>
      </c>
      <c r="K13" s="85">
        <v>0.9897411764705882</v>
      </c>
      <c r="M13" s="47" t="s">
        <v>79</v>
      </c>
      <c r="N13" s="47" t="s">
        <v>58</v>
      </c>
      <c r="O13" s="48">
        <v>10309</v>
      </c>
      <c r="P13" s="81">
        <v>10255</v>
      </c>
      <c r="Q13" s="85">
        <v>0.9947618585701814</v>
      </c>
      <c r="S13" s="47" t="s">
        <v>79</v>
      </c>
      <c r="T13" s="47" t="s">
        <v>58</v>
      </c>
      <c r="U13" s="48">
        <v>16167</v>
      </c>
      <c r="V13" s="91">
        <v>16068</v>
      </c>
      <c r="W13" s="85">
        <v>0.99387641491928</v>
      </c>
    </row>
    <row r="14" spans="1:23" s="26" customFormat="1" ht="15">
      <c r="A14" s="45" t="s">
        <v>60</v>
      </c>
      <c r="B14" s="45" t="s">
        <v>61</v>
      </c>
      <c r="C14" s="46">
        <v>13291</v>
      </c>
      <c r="D14" s="94">
        <v>12897</v>
      </c>
      <c r="E14" s="87">
        <v>0.9703558799187421</v>
      </c>
      <c r="G14" s="45" t="s">
        <v>60</v>
      </c>
      <c r="H14" s="45" t="s">
        <v>61</v>
      </c>
      <c r="I14" s="46">
        <v>47866</v>
      </c>
      <c r="J14" s="83">
        <v>35398</v>
      </c>
      <c r="K14" s="87">
        <v>0.7395228345798688</v>
      </c>
      <c r="M14" s="47" t="s">
        <v>80</v>
      </c>
      <c r="N14" s="47" t="s">
        <v>59</v>
      </c>
      <c r="O14" s="48">
        <v>5849</v>
      </c>
      <c r="P14" s="81">
        <v>5775</v>
      </c>
      <c r="Q14" s="85">
        <v>0.9873482646606258</v>
      </c>
      <c r="S14" s="47" t="s">
        <v>80</v>
      </c>
      <c r="T14" s="47" t="s">
        <v>59</v>
      </c>
      <c r="U14" s="48">
        <v>9797</v>
      </c>
      <c r="V14" s="91">
        <v>9682</v>
      </c>
      <c r="W14" s="85">
        <v>0.988261712769215</v>
      </c>
    </row>
    <row r="15" spans="1:23" s="26" customFormat="1" ht="15">
      <c r="A15" s="47">
        <v>61957</v>
      </c>
      <c r="B15" s="49" t="s">
        <v>62</v>
      </c>
      <c r="C15" s="48">
        <v>814</v>
      </c>
      <c r="D15" s="95">
        <v>789</v>
      </c>
      <c r="E15" s="85">
        <v>0.9692874692874693</v>
      </c>
      <c r="G15" s="47" t="s">
        <v>92</v>
      </c>
      <c r="H15" s="47" t="s">
        <v>63</v>
      </c>
      <c r="I15" s="48">
        <v>3439</v>
      </c>
      <c r="J15" s="48">
        <v>3317</v>
      </c>
      <c r="K15" s="85">
        <v>0.9645245710962489</v>
      </c>
      <c r="M15" s="52" t="s">
        <v>60</v>
      </c>
      <c r="N15" s="52" t="s">
        <v>61</v>
      </c>
      <c r="O15" s="53">
        <v>27444</v>
      </c>
      <c r="P15" s="83">
        <v>22780</v>
      </c>
      <c r="Q15" s="87">
        <v>0.830053927998834</v>
      </c>
      <c r="S15" s="52" t="s">
        <v>60</v>
      </c>
      <c r="T15" s="52" t="s">
        <v>61</v>
      </c>
      <c r="U15" s="53">
        <v>9010</v>
      </c>
      <c r="V15" s="83">
        <v>8363</v>
      </c>
      <c r="W15" s="87">
        <v>0.9281908990011098</v>
      </c>
    </row>
    <row r="16" spans="1:23" s="26" customFormat="1" ht="15">
      <c r="A16" s="47">
        <v>61956</v>
      </c>
      <c r="B16" s="49" t="s">
        <v>63</v>
      </c>
      <c r="C16" s="48">
        <v>902</v>
      </c>
      <c r="D16" s="95">
        <v>896</v>
      </c>
      <c r="E16" s="85">
        <v>0.9933481152993349</v>
      </c>
      <c r="G16" s="47" t="s">
        <v>81</v>
      </c>
      <c r="H16" s="47" t="s">
        <v>62</v>
      </c>
      <c r="I16" s="48">
        <v>5497</v>
      </c>
      <c r="J16" s="48">
        <v>2547</v>
      </c>
      <c r="K16" s="85">
        <v>0.4633436419865381</v>
      </c>
      <c r="M16" s="49" t="s">
        <v>81</v>
      </c>
      <c r="N16" s="49" t="s">
        <v>62</v>
      </c>
      <c r="O16" s="48">
        <v>2980</v>
      </c>
      <c r="P16" s="81">
        <v>2759</v>
      </c>
      <c r="Q16" s="85">
        <v>0.9258389261744966</v>
      </c>
      <c r="S16" s="49" t="s">
        <v>82</v>
      </c>
      <c r="T16" s="49" t="s">
        <v>63</v>
      </c>
      <c r="U16" s="48">
        <v>978</v>
      </c>
      <c r="V16" s="91">
        <v>974</v>
      </c>
      <c r="W16" s="85">
        <v>0.9959100204498977</v>
      </c>
    </row>
    <row r="17" spans="1:23" s="26" customFormat="1" ht="15">
      <c r="A17" s="47">
        <v>60378</v>
      </c>
      <c r="B17" s="49" t="s">
        <v>64</v>
      </c>
      <c r="C17" s="48">
        <v>190</v>
      </c>
      <c r="D17" s="95">
        <v>161</v>
      </c>
      <c r="E17" s="85">
        <v>0.8473684210526315</v>
      </c>
      <c r="G17" s="49" t="s">
        <v>83</v>
      </c>
      <c r="H17" s="49" t="s">
        <v>64</v>
      </c>
      <c r="I17" s="48">
        <v>3381</v>
      </c>
      <c r="J17" s="48">
        <v>2317</v>
      </c>
      <c r="K17" s="85">
        <v>0.6853002070393375</v>
      </c>
      <c r="M17" s="49" t="s">
        <v>82</v>
      </c>
      <c r="N17" s="49" t="s">
        <v>63</v>
      </c>
      <c r="O17" s="48">
        <v>118</v>
      </c>
      <c r="P17" s="81">
        <v>118</v>
      </c>
      <c r="Q17" s="85">
        <v>1</v>
      </c>
      <c r="S17" s="49" t="s">
        <v>83</v>
      </c>
      <c r="T17" s="49" t="s">
        <v>64</v>
      </c>
      <c r="U17" s="48">
        <v>1937</v>
      </c>
      <c r="V17" s="91">
        <v>1917</v>
      </c>
      <c r="W17" s="85">
        <v>0.9896747547754259</v>
      </c>
    </row>
    <row r="18" spans="1:23" s="26" customFormat="1" ht="15">
      <c r="A18" s="47">
        <v>60395</v>
      </c>
      <c r="B18" s="49" t="s">
        <v>65</v>
      </c>
      <c r="C18" s="48">
        <v>5</v>
      </c>
      <c r="D18" s="95">
        <v>5</v>
      </c>
      <c r="E18" s="85">
        <v>1</v>
      </c>
      <c r="G18" s="49" t="s">
        <v>84</v>
      </c>
      <c r="H18" s="49" t="s">
        <v>65</v>
      </c>
      <c r="I18" s="48">
        <v>5649</v>
      </c>
      <c r="J18" s="48">
        <v>1501</v>
      </c>
      <c r="K18" s="85">
        <v>0.2657107452646486</v>
      </c>
      <c r="M18" s="49" t="s">
        <v>83</v>
      </c>
      <c r="N18" s="49" t="s">
        <v>64</v>
      </c>
      <c r="O18" s="48">
        <v>3823</v>
      </c>
      <c r="P18" s="81">
        <v>1675</v>
      </c>
      <c r="Q18" s="85">
        <v>0.4381375882814544</v>
      </c>
      <c r="S18" s="49" t="s">
        <v>84</v>
      </c>
      <c r="T18" s="49" t="s">
        <v>65</v>
      </c>
      <c r="U18" s="48">
        <v>1771</v>
      </c>
      <c r="V18" s="91">
        <v>1631</v>
      </c>
      <c r="W18" s="85">
        <v>0.9209486166007905</v>
      </c>
    </row>
    <row r="19" spans="1:23" s="26" customFormat="1" ht="15">
      <c r="A19" s="47">
        <v>60170</v>
      </c>
      <c r="B19" s="49" t="s">
        <v>66</v>
      </c>
      <c r="C19" s="48">
        <v>1015</v>
      </c>
      <c r="D19" s="95">
        <v>1015</v>
      </c>
      <c r="E19" s="85">
        <v>1</v>
      </c>
      <c r="G19" s="49" t="s">
        <v>85</v>
      </c>
      <c r="H19" s="49" t="s">
        <v>66</v>
      </c>
      <c r="I19" s="48">
        <v>3797</v>
      </c>
      <c r="J19" s="48">
        <v>3756</v>
      </c>
      <c r="K19" s="85">
        <v>0.9892020015801949</v>
      </c>
      <c r="M19" s="49" t="s">
        <v>84</v>
      </c>
      <c r="N19" s="49" t="s">
        <v>65</v>
      </c>
      <c r="O19" s="48">
        <v>1513</v>
      </c>
      <c r="P19" s="81">
        <v>1416</v>
      </c>
      <c r="Q19" s="85">
        <v>0.9358889623265036</v>
      </c>
      <c r="S19" s="49" t="s">
        <v>87</v>
      </c>
      <c r="T19" s="49" t="s">
        <v>68</v>
      </c>
      <c r="U19" s="48">
        <v>543</v>
      </c>
      <c r="V19" s="91">
        <v>467</v>
      </c>
      <c r="W19" s="85">
        <v>0.860036832412523</v>
      </c>
    </row>
    <row r="20" spans="1:23" s="26" customFormat="1" ht="15">
      <c r="A20" s="47">
        <v>60211</v>
      </c>
      <c r="B20" s="49" t="s">
        <v>67</v>
      </c>
      <c r="C20" s="48">
        <v>426</v>
      </c>
      <c r="D20" s="95">
        <v>349</v>
      </c>
      <c r="E20" s="85">
        <v>0.8192488262910798</v>
      </c>
      <c r="G20" s="49" t="s">
        <v>86</v>
      </c>
      <c r="H20" s="49" t="s">
        <v>67</v>
      </c>
      <c r="I20" s="48">
        <v>1607</v>
      </c>
      <c r="J20" s="48">
        <v>271</v>
      </c>
      <c r="K20" s="85">
        <v>0.1686372121966397</v>
      </c>
      <c r="M20" s="49" t="s">
        <v>85</v>
      </c>
      <c r="N20" s="49" t="s">
        <v>66</v>
      </c>
      <c r="O20" s="48">
        <v>4356</v>
      </c>
      <c r="P20" s="81">
        <v>4190</v>
      </c>
      <c r="Q20" s="85">
        <v>0.9618916437098255</v>
      </c>
      <c r="S20" s="49" t="s">
        <v>88</v>
      </c>
      <c r="T20" s="49" t="s">
        <v>69</v>
      </c>
      <c r="U20" s="48">
        <v>1398</v>
      </c>
      <c r="V20" s="91">
        <v>1035</v>
      </c>
      <c r="W20" s="85">
        <v>0.740343347639485</v>
      </c>
    </row>
    <row r="21" spans="1:23" s="26" customFormat="1" ht="15">
      <c r="A21" s="47">
        <v>60343</v>
      </c>
      <c r="B21" s="49" t="s">
        <v>68</v>
      </c>
      <c r="C21" s="48">
        <v>4640</v>
      </c>
      <c r="D21" s="95">
        <v>4494</v>
      </c>
      <c r="E21" s="85">
        <v>0.9685344827586206</v>
      </c>
      <c r="G21" s="49" t="s">
        <v>87</v>
      </c>
      <c r="H21" s="49" t="s">
        <v>68</v>
      </c>
      <c r="I21" s="48">
        <v>11998</v>
      </c>
      <c r="J21" s="48">
        <v>11958</v>
      </c>
      <c r="K21" s="85">
        <v>0.9966661110185031</v>
      </c>
      <c r="M21" s="49" t="s">
        <v>86</v>
      </c>
      <c r="N21" s="49" t="s">
        <v>67</v>
      </c>
      <c r="O21" s="48">
        <v>2744</v>
      </c>
      <c r="P21" s="81">
        <v>2669</v>
      </c>
      <c r="Q21" s="85">
        <v>0.972667638483965</v>
      </c>
      <c r="S21" s="49" t="s">
        <v>94</v>
      </c>
      <c r="T21" s="49" t="s">
        <v>93</v>
      </c>
      <c r="U21" s="48">
        <v>2383</v>
      </c>
      <c r="V21" s="91">
        <v>2339</v>
      </c>
      <c r="W21" s="85">
        <v>0.9815358791439363</v>
      </c>
    </row>
    <row r="22" spans="1:23" s="26" customFormat="1" ht="15">
      <c r="A22" s="47">
        <v>60571</v>
      </c>
      <c r="B22" s="49" t="s">
        <v>69</v>
      </c>
      <c r="C22" s="48">
        <v>3739</v>
      </c>
      <c r="D22" s="95">
        <v>3682</v>
      </c>
      <c r="E22" s="85">
        <v>0.9847552821610056</v>
      </c>
      <c r="G22" s="49" t="s">
        <v>88</v>
      </c>
      <c r="H22" s="49" t="s">
        <v>69</v>
      </c>
      <c r="I22" s="48">
        <v>3730</v>
      </c>
      <c r="J22" s="48">
        <v>3658</v>
      </c>
      <c r="K22" s="85">
        <v>0.9806970509383378</v>
      </c>
      <c r="M22" s="49" t="s">
        <v>87</v>
      </c>
      <c r="N22" s="49" t="s">
        <v>68</v>
      </c>
      <c r="O22" s="48">
        <v>3416</v>
      </c>
      <c r="P22" s="81">
        <v>3402</v>
      </c>
      <c r="Q22" s="85">
        <v>0.9959016393442623</v>
      </c>
      <c r="W22" s="30"/>
    </row>
    <row r="23" spans="1:23" s="26" customFormat="1" ht="15">
      <c r="A23" s="47">
        <v>60332</v>
      </c>
      <c r="B23" s="49" t="s">
        <v>70</v>
      </c>
      <c r="C23" s="48">
        <v>133</v>
      </c>
      <c r="D23" s="95">
        <v>133</v>
      </c>
      <c r="E23" s="85">
        <v>1</v>
      </c>
      <c r="G23" s="62">
        <v>60205</v>
      </c>
      <c r="H23" s="49" t="s">
        <v>93</v>
      </c>
      <c r="I23" s="48">
        <v>2692</v>
      </c>
      <c r="J23" s="48">
        <v>2629</v>
      </c>
      <c r="K23" s="85">
        <v>0.9765973254086181</v>
      </c>
      <c r="M23" s="49" t="s">
        <v>88</v>
      </c>
      <c r="N23" s="49" t="s">
        <v>69</v>
      </c>
      <c r="O23" s="48">
        <v>4068</v>
      </c>
      <c r="P23" s="81">
        <v>3398</v>
      </c>
      <c r="Q23" s="85">
        <v>0.8352999016715831</v>
      </c>
      <c r="W23" s="30"/>
    </row>
    <row r="24" spans="1:23" s="26" customFormat="1" ht="15">
      <c r="A24" s="47">
        <v>60168</v>
      </c>
      <c r="B24" s="49" t="s">
        <v>71</v>
      </c>
      <c r="C24" s="48">
        <v>572</v>
      </c>
      <c r="D24" s="95">
        <v>572</v>
      </c>
      <c r="E24" s="85">
        <v>1</v>
      </c>
      <c r="G24" s="49" t="s">
        <v>89</v>
      </c>
      <c r="H24" s="49" t="s">
        <v>70</v>
      </c>
      <c r="I24" s="48">
        <v>1358</v>
      </c>
      <c r="J24" s="48">
        <v>740</v>
      </c>
      <c r="K24" s="85">
        <v>0.5449189985272459</v>
      </c>
      <c r="M24" s="49" t="s">
        <v>94</v>
      </c>
      <c r="N24" s="49" t="s">
        <v>93</v>
      </c>
      <c r="O24" s="48">
        <v>1682</v>
      </c>
      <c r="P24" s="81">
        <v>1613</v>
      </c>
      <c r="Q24" s="85">
        <v>0.9589774078478003</v>
      </c>
      <c r="W24" s="30"/>
    </row>
    <row r="25" spans="1:23" s="26" customFormat="1" ht="15">
      <c r="A25" s="47">
        <v>60060</v>
      </c>
      <c r="B25" s="49" t="s">
        <v>72</v>
      </c>
      <c r="C25" s="48">
        <v>855</v>
      </c>
      <c r="D25" s="95">
        <v>801</v>
      </c>
      <c r="E25" s="85">
        <v>0.9368421052631579</v>
      </c>
      <c r="G25" s="49" t="s">
        <v>90</v>
      </c>
      <c r="H25" s="49" t="s">
        <v>71</v>
      </c>
      <c r="I25" s="48">
        <v>2018</v>
      </c>
      <c r="J25" s="48">
        <v>1660</v>
      </c>
      <c r="K25" s="85">
        <v>0.8225966303270565</v>
      </c>
      <c r="M25" s="49" t="s">
        <v>89</v>
      </c>
      <c r="N25" s="49" t="s">
        <v>70</v>
      </c>
      <c r="O25" s="48">
        <v>52</v>
      </c>
      <c r="P25" s="81">
        <v>52</v>
      </c>
      <c r="Q25" s="85">
        <v>1</v>
      </c>
      <c r="W25" s="30"/>
    </row>
    <row r="26" spans="5:23" s="26" customFormat="1" ht="15">
      <c r="E26" s="30"/>
      <c r="G26" s="49" t="s">
        <v>91</v>
      </c>
      <c r="H26" s="49" t="s">
        <v>72</v>
      </c>
      <c r="I26" s="48">
        <v>2700</v>
      </c>
      <c r="J26" s="48">
        <v>1044</v>
      </c>
      <c r="K26" s="85">
        <v>0.38666666666666666</v>
      </c>
      <c r="M26" s="49" t="s">
        <v>90</v>
      </c>
      <c r="N26" s="49" t="s">
        <v>71</v>
      </c>
      <c r="O26" s="48">
        <v>1486</v>
      </c>
      <c r="P26" s="81">
        <v>1486</v>
      </c>
      <c r="Q26" s="85">
        <v>1</v>
      </c>
      <c r="W26" s="30"/>
    </row>
    <row r="27" spans="13:17" ht="15">
      <c r="M27" s="90" t="s">
        <v>91</v>
      </c>
      <c r="N27" s="90" t="s">
        <v>72</v>
      </c>
      <c r="O27" s="88">
        <v>1206</v>
      </c>
      <c r="P27" s="89">
        <v>2</v>
      </c>
      <c r="Q27" s="85">
        <v>0.001658374792703151</v>
      </c>
    </row>
    <row r="30" spans="1:23" ht="15">
      <c r="A30" s="37" t="s">
        <v>20</v>
      </c>
      <c r="B30" s="37" t="s">
        <v>20</v>
      </c>
      <c r="C30" s="50" t="s">
        <v>47</v>
      </c>
      <c r="D30" s="50" t="s">
        <v>73</v>
      </c>
      <c r="E30" s="51" t="s">
        <v>74</v>
      </c>
      <c r="G30" s="63" t="s">
        <v>20</v>
      </c>
      <c r="H30" s="63" t="s">
        <v>20</v>
      </c>
      <c r="I30" s="50" t="s">
        <v>47</v>
      </c>
      <c r="J30" s="50" t="s">
        <v>73</v>
      </c>
      <c r="K30" s="51" t="s">
        <v>74</v>
      </c>
      <c r="M30" s="63" t="s">
        <v>20</v>
      </c>
      <c r="N30" s="63" t="s">
        <v>20</v>
      </c>
      <c r="O30" s="50" t="s">
        <v>47</v>
      </c>
      <c r="P30" s="50" t="s">
        <v>73</v>
      </c>
      <c r="Q30" s="51" t="s">
        <v>74</v>
      </c>
      <c r="S30" s="96" t="s">
        <v>20</v>
      </c>
      <c r="T30" s="96" t="s">
        <v>20</v>
      </c>
      <c r="U30" s="50" t="s">
        <v>47</v>
      </c>
      <c r="V30" s="50" t="s">
        <v>73</v>
      </c>
      <c r="W30" s="51" t="s">
        <v>74</v>
      </c>
    </row>
    <row r="31" spans="1:23" ht="15">
      <c r="A31" s="37" t="s">
        <v>0</v>
      </c>
      <c r="B31" s="37" t="s">
        <v>20</v>
      </c>
      <c r="C31" s="41" t="s">
        <v>20</v>
      </c>
      <c r="D31" s="41" t="s">
        <v>36</v>
      </c>
      <c r="E31" s="92"/>
      <c r="G31" s="64" t="s">
        <v>0</v>
      </c>
      <c r="H31" s="63" t="s">
        <v>20</v>
      </c>
      <c r="I31" s="65" t="s">
        <v>20</v>
      </c>
      <c r="J31" s="65" t="s">
        <v>36</v>
      </c>
      <c r="K31" s="92"/>
      <c r="M31" s="64" t="s">
        <v>0</v>
      </c>
      <c r="N31" s="63" t="s">
        <v>20</v>
      </c>
      <c r="O31" s="65" t="s">
        <v>20</v>
      </c>
      <c r="P31" s="65" t="s">
        <v>36</v>
      </c>
      <c r="Q31" s="102"/>
      <c r="S31" s="96" t="s">
        <v>0</v>
      </c>
      <c r="T31" s="96" t="s">
        <v>20</v>
      </c>
      <c r="U31" s="97" t="s">
        <v>20</v>
      </c>
      <c r="V31" s="97" t="s">
        <v>36</v>
      </c>
      <c r="W31" s="84"/>
    </row>
    <row r="32" spans="1:23" ht="15">
      <c r="A32" s="42" t="s">
        <v>34</v>
      </c>
      <c r="B32" s="43" t="s">
        <v>50</v>
      </c>
      <c r="C32" s="44">
        <v>123785</v>
      </c>
      <c r="D32" s="57">
        <v>284913.5</v>
      </c>
      <c r="E32" s="98">
        <f>D32/C32</f>
        <v>2.301680332835158</v>
      </c>
      <c r="G32" s="42" t="s">
        <v>34</v>
      </c>
      <c r="H32" s="43" t="s">
        <v>50</v>
      </c>
      <c r="I32" s="44">
        <v>139623</v>
      </c>
      <c r="J32" s="57">
        <v>130416.22</v>
      </c>
      <c r="K32" s="98">
        <f>J32/I32</f>
        <v>0.9340597179547783</v>
      </c>
      <c r="M32" s="42" t="s">
        <v>34</v>
      </c>
      <c r="N32" s="43" t="s">
        <v>50</v>
      </c>
      <c r="O32" s="44">
        <v>67986</v>
      </c>
      <c r="P32" s="57">
        <v>109426</v>
      </c>
      <c r="Q32" s="98">
        <f>P32/O32</f>
        <v>1.609537257670697</v>
      </c>
      <c r="S32" s="42" t="s">
        <v>34</v>
      </c>
      <c r="T32" s="43" t="s">
        <v>50</v>
      </c>
      <c r="U32" s="44">
        <v>127713</v>
      </c>
      <c r="V32" s="57">
        <v>177528.25</v>
      </c>
      <c r="W32" s="98">
        <f>V32/U32</f>
        <v>1.3900562198053448</v>
      </c>
    </row>
    <row r="33" spans="1:23" ht="15">
      <c r="A33" s="52" t="s">
        <v>51</v>
      </c>
      <c r="B33" s="52" t="s">
        <v>52</v>
      </c>
      <c r="C33" s="53">
        <v>58117</v>
      </c>
      <c r="D33" s="54">
        <v>137052.72</v>
      </c>
      <c r="E33" s="99">
        <f aca="true" t="shared" si="0" ref="E33:E41">D33/C33</f>
        <v>2.3582208303938605</v>
      </c>
      <c r="G33" s="66" t="s">
        <v>51</v>
      </c>
      <c r="H33" s="67" t="s">
        <v>52</v>
      </c>
      <c r="I33" s="68">
        <v>34224</v>
      </c>
      <c r="J33" s="69">
        <v>40569.72</v>
      </c>
      <c r="K33" s="99">
        <f aca="true" t="shared" si="1" ref="K33:K41">J33/I33</f>
        <v>1.1854172510518934</v>
      </c>
      <c r="M33" s="66" t="s">
        <v>51</v>
      </c>
      <c r="N33" s="67" t="s">
        <v>52</v>
      </c>
      <c r="O33" s="68">
        <v>23664</v>
      </c>
      <c r="P33" s="69">
        <v>54667</v>
      </c>
      <c r="Q33" s="103">
        <f aca="true" t="shared" si="2" ref="Q33:Q42">P33/O33</f>
        <v>2.31013353617309</v>
      </c>
      <c r="S33" s="66" t="s">
        <v>51</v>
      </c>
      <c r="T33" s="67" t="s">
        <v>52</v>
      </c>
      <c r="U33" s="68">
        <v>29166</v>
      </c>
      <c r="V33" s="69">
        <v>25826.95</v>
      </c>
      <c r="W33" s="99">
        <f aca="true" t="shared" si="3" ref="W33:W48">V33/U33</f>
        <v>0.8855156689295756</v>
      </c>
    </row>
    <row r="34" spans="1:23" ht="15">
      <c r="A34" s="47" t="s">
        <v>75</v>
      </c>
      <c r="B34" s="47" t="s">
        <v>53</v>
      </c>
      <c r="C34" s="48">
        <v>16429</v>
      </c>
      <c r="D34" s="55">
        <v>34404.17</v>
      </c>
      <c r="E34" s="100">
        <f t="shared" si="0"/>
        <v>2.0941122405502464</v>
      </c>
      <c r="G34" s="70" t="s">
        <v>75</v>
      </c>
      <c r="H34" s="71" t="s">
        <v>53</v>
      </c>
      <c r="I34" s="72">
        <v>28044</v>
      </c>
      <c r="J34" s="73">
        <v>32191.45</v>
      </c>
      <c r="K34" s="100">
        <f t="shared" si="1"/>
        <v>1.1478908144344602</v>
      </c>
      <c r="M34" s="70" t="s">
        <v>95</v>
      </c>
      <c r="N34" s="71" t="s">
        <v>96</v>
      </c>
      <c r="O34" s="72">
        <v>3790</v>
      </c>
      <c r="P34" s="73">
        <v>17193.13</v>
      </c>
      <c r="Q34" s="104">
        <f t="shared" si="2"/>
        <v>4.5364459102902375</v>
      </c>
      <c r="S34" s="70" t="s">
        <v>95</v>
      </c>
      <c r="T34" s="71" t="s">
        <v>96</v>
      </c>
      <c r="U34" s="72">
        <v>305</v>
      </c>
      <c r="V34" s="73">
        <v>41.8</v>
      </c>
      <c r="W34" s="100">
        <f t="shared" si="3"/>
        <v>0.13704918032786884</v>
      </c>
    </row>
    <row r="35" spans="1:23" ht="15">
      <c r="A35" s="47" t="s">
        <v>76</v>
      </c>
      <c r="B35" s="47" t="s">
        <v>54</v>
      </c>
      <c r="C35" s="48">
        <v>41688</v>
      </c>
      <c r="D35" s="55">
        <v>102648.55</v>
      </c>
      <c r="E35" s="100">
        <f t="shared" si="0"/>
        <v>2.462304500095951</v>
      </c>
      <c r="G35" s="70" t="s">
        <v>76</v>
      </c>
      <c r="H35" s="71" t="s">
        <v>54</v>
      </c>
      <c r="I35" s="72">
        <v>6180</v>
      </c>
      <c r="J35" s="73">
        <v>8378.27</v>
      </c>
      <c r="K35" s="100">
        <f t="shared" si="1"/>
        <v>1.3557071197411004</v>
      </c>
      <c r="M35" s="70" t="s">
        <v>75</v>
      </c>
      <c r="N35" s="71" t="s">
        <v>53</v>
      </c>
      <c r="O35" s="72">
        <v>11977</v>
      </c>
      <c r="P35" s="73">
        <v>21642.33</v>
      </c>
      <c r="Q35" s="104">
        <f t="shared" si="2"/>
        <v>1.806990899223512</v>
      </c>
      <c r="S35" s="70" t="s">
        <v>75</v>
      </c>
      <c r="T35" s="71" t="s">
        <v>53</v>
      </c>
      <c r="U35" s="72">
        <v>27295</v>
      </c>
      <c r="V35" s="73">
        <v>23352.69</v>
      </c>
      <c r="W35" s="100">
        <f t="shared" si="3"/>
        <v>0.8555665872870488</v>
      </c>
    </row>
    <row r="36" spans="1:23" ht="15">
      <c r="A36" s="52" t="s">
        <v>55</v>
      </c>
      <c r="B36" s="52" t="s">
        <v>26</v>
      </c>
      <c r="C36" s="53">
        <v>56366</v>
      </c>
      <c r="D36" s="54">
        <v>128293.67</v>
      </c>
      <c r="E36" s="99">
        <f t="shared" si="0"/>
        <v>2.2760825675052336</v>
      </c>
      <c r="G36" s="66" t="s">
        <v>55</v>
      </c>
      <c r="H36" s="67" t="s">
        <v>26</v>
      </c>
      <c r="I36" s="68">
        <v>71108</v>
      </c>
      <c r="J36" s="69">
        <v>62815.34</v>
      </c>
      <c r="K36" s="99">
        <f t="shared" si="1"/>
        <v>0.8833793665972886</v>
      </c>
      <c r="M36" s="70" t="s">
        <v>76</v>
      </c>
      <c r="N36" s="71" t="s">
        <v>54</v>
      </c>
      <c r="O36" s="72">
        <v>7897</v>
      </c>
      <c r="P36" s="73">
        <v>15831.54</v>
      </c>
      <c r="Q36" s="104">
        <f t="shared" si="2"/>
        <v>2.0047537039382046</v>
      </c>
      <c r="S36" s="70" t="s">
        <v>76</v>
      </c>
      <c r="T36" s="71" t="s">
        <v>54</v>
      </c>
      <c r="U36" s="72">
        <v>1566</v>
      </c>
      <c r="V36" s="73">
        <v>2432.46</v>
      </c>
      <c r="W36" s="100">
        <f t="shared" si="3"/>
        <v>1.5532950191570882</v>
      </c>
    </row>
    <row r="37" spans="1:23" ht="15">
      <c r="A37" s="47" t="s">
        <v>77</v>
      </c>
      <c r="B37" s="47" t="s">
        <v>56</v>
      </c>
      <c r="C37" s="48">
        <v>19580</v>
      </c>
      <c r="D37" s="55">
        <v>47644.69</v>
      </c>
      <c r="E37" s="100">
        <f t="shared" si="0"/>
        <v>2.4333345250255363</v>
      </c>
      <c r="G37" s="70" t="s">
        <v>77</v>
      </c>
      <c r="H37" s="71" t="s">
        <v>56</v>
      </c>
      <c r="I37" s="72">
        <v>30538</v>
      </c>
      <c r="J37" s="73">
        <v>28509.33</v>
      </c>
      <c r="K37" s="100">
        <f t="shared" si="1"/>
        <v>0.9335689960049774</v>
      </c>
      <c r="M37" s="66" t="s">
        <v>55</v>
      </c>
      <c r="N37" s="67" t="s">
        <v>26</v>
      </c>
      <c r="O37" s="68">
        <v>29037</v>
      </c>
      <c r="P37" s="69">
        <v>37899.07</v>
      </c>
      <c r="Q37" s="103">
        <f t="shared" si="2"/>
        <v>1.3051992285704446</v>
      </c>
      <c r="S37" s="66" t="s">
        <v>55</v>
      </c>
      <c r="T37" s="67" t="s">
        <v>26</v>
      </c>
      <c r="U37" s="68">
        <v>90694</v>
      </c>
      <c r="V37" s="69">
        <v>137879.55</v>
      </c>
      <c r="W37" s="99">
        <f t="shared" si="3"/>
        <v>1.5202720135841399</v>
      </c>
    </row>
    <row r="38" spans="1:23" ht="15">
      <c r="A38" s="47" t="s">
        <v>78</v>
      </c>
      <c r="B38" s="47" t="s">
        <v>57</v>
      </c>
      <c r="C38" s="48">
        <v>18422</v>
      </c>
      <c r="D38" s="55">
        <v>38174.37</v>
      </c>
      <c r="E38" s="100">
        <f t="shared" si="0"/>
        <v>2.072216371729454</v>
      </c>
      <c r="G38" s="70" t="s">
        <v>78</v>
      </c>
      <c r="H38" s="71" t="s">
        <v>57</v>
      </c>
      <c r="I38" s="72">
        <v>23516</v>
      </c>
      <c r="J38" s="73">
        <v>23169.73</v>
      </c>
      <c r="K38" s="100">
        <f t="shared" si="1"/>
        <v>0.9852751318251403</v>
      </c>
      <c r="M38" s="70" t="s">
        <v>77</v>
      </c>
      <c r="N38" s="71" t="s">
        <v>56</v>
      </c>
      <c r="O38" s="72">
        <v>9235</v>
      </c>
      <c r="P38" s="73">
        <v>13823.3</v>
      </c>
      <c r="Q38" s="104">
        <f t="shared" si="2"/>
        <v>1.4968381158635624</v>
      </c>
      <c r="S38" s="70" t="s">
        <v>77</v>
      </c>
      <c r="T38" s="71" t="s">
        <v>56</v>
      </c>
      <c r="U38" s="72">
        <v>62323</v>
      </c>
      <c r="V38" s="73">
        <v>99228.31</v>
      </c>
      <c r="W38" s="100">
        <f t="shared" si="3"/>
        <v>1.592161962678305</v>
      </c>
    </row>
    <row r="39" spans="1:23" ht="15">
      <c r="A39" s="47" t="s">
        <v>79</v>
      </c>
      <c r="B39" s="47" t="s">
        <v>58</v>
      </c>
      <c r="C39" s="48">
        <v>4802</v>
      </c>
      <c r="D39" s="55">
        <v>9491.7</v>
      </c>
      <c r="E39" s="100">
        <f t="shared" si="0"/>
        <v>1.9766139108704708</v>
      </c>
      <c r="G39" s="70" t="s">
        <v>79</v>
      </c>
      <c r="H39" s="71" t="s">
        <v>58</v>
      </c>
      <c r="I39" s="72">
        <v>9241</v>
      </c>
      <c r="J39" s="73">
        <v>4943.54</v>
      </c>
      <c r="K39" s="100">
        <f t="shared" si="1"/>
        <v>0.5349572557082567</v>
      </c>
      <c r="M39" s="70" t="s">
        <v>78</v>
      </c>
      <c r="N39" s="71" t="s">
        <v>57</v>
      </c>
      <c r="O39" s="72">
        <v>10506</v>
      </c>
      <c r="P39" s="73">
        <v>11268.63</v>
      </c>
      <c r="Q39" s="104">
        <f t="shared" si="2"/>
        <v>1.0725899486007995</v>
      </c>
      <c r="S39" s="70" t="s">
        <v>78</v>
      </c>
      <c r="T39" s="71" t="s">
        <v>57</v>
      </c>
      <c r="U39" s="72">
        <v>5919</v>
      </c>
      <c r="V39" s="73">
        <v>10507.08</v>
      </c>
      <c r="W39" s="100">
        <f t="shared" si="3"/>
        <v>1.7751444500760263</v>
      </c>
    </row>
    <row r="40" spans="1:23" ht="15">
      <c r="A40" s="47" t="s">
        <v>80</v>
      </c>
      <c r="B40" s="47" t="s">
        <v>59</v>
      </c>
      <c r="C40" s="48">
        <v>13562</v>
      </c>
      <c r="D40" s="55">
        <v>32982.91</v>
      </c>
      <c r="E40" s="100">
        <f t="shared" si="0"/>
        <v>2.432009290665094</v>
      </c>
      <c r="G40" s="70" t="s">
        <v>80</v>
      </c>
      <c r="H40" s="71" t="s">
        <v>59</v>
      </c>
      <c r="I40" s="72">
        <v>7813</v>
      </c>
      <c r="J40" s="73">
        <v>6192.74</v>
      </c>
      <c r="K40" s="100">
        <f t="shared" si="1"/>
        <v>0.7926199923204914</v>
      </c>
      <c r="M40" s="70" t="s">
        <v>79</v>
      </c>
      <c r="N40" s="71" t="s">
        <v>58</v>
      </c>
      <c r="O40" s="72">
        <v>5449</v>
      </c>
      <c r="P40" s="73">
        <v>5292.35</v>
      </c>
      <c r="Q40" s="104">
        <f t="shared" si="2"/>
        <v>0.9712516057992293</v>
      </c>
      <c r="S40" s="70" t="s">
        <v>79</v>
      </c>
      <c r="T40" s="71" t="s">
        <v>58</v>
      </c>
      <c r="U40" s="72">
        <v>14598</v>
      </c>
      <c r="V40" s="73">
        <v>17439.36</v>
      </c>
      <c r="W40" s="100">
        <f t="shared" si="3"/>
        <v>1.1946403616933827</v>
      </c>
    </row>
    <row r="41" spans="1:23" ht="15">
      <c r="A41" s="52" t="s">
        <v>60</v>
      </c>
      <c r="B41" s="52" t="s">
        <v>61</v>
      </c>
      <c r="C41" s="53">
        <v>9302</v>
      </c>
      <c r="D41" s="54">
        <v>19567.11</v>
      </c>
      <c r="E41" s="99">
        <f t="shared" si="0"/>
        <v>2.103537948828209</v>
      </c>
      <c r="G41" s="66" t="s">
        <v>60</v>
      </c>
      <c r="H41" s="67" t="s">
        <v>61</v>
      </c>
      <c r="I41" s="68">
        <v>34291</v>
      </c>
      <c r="J41" s="69">
        <v>27031.16</v>
      </c>
      <c r="K41" s="99">
        <f t="shared" si="1"/>
        <v>0.7882873057070369</v>
      </c>
      <c r="M41" s="70" t="s">
        <v>80</v>
      </c>
      <c r="N41" s="71" t="s">
        <v>59</v>
      </c>
      <c r="O41" s="72">
        <v>3847</v>
      </c>
      <c r="P41" s="73">
        <v>7514.79</v>
      </c>
      <c r="Q41" s="104">
        <f t="shared" si="2"/>
        <v>1.9534156485573173</v>
      </c>
      <c r="S41" s="70" t="s">
        <v>80</v>
      </c>
      <c r="T41" s="71" t="s">
        <v>59</v>
      </c>
      <c r="U41" s="72">
        <v>7854</v>
      </c>
      <c r="V41" s="73">
        <v>10704.8</v>
      </c>
      <c r="W41" s="100">
        <f t="shared" si="3"/>
        <v>1.3629742806213394</v>
      </c>
    </row>
    <row r="42" spans="1:23" ht="15">
      <c r="A42" s="49" t="s">
        <v>81</v>
      </c>
      <c r="B42" s="49" t="s">
        <v>62</v>
      </c>
      <c r="C42" s="48">
        <v>671</v>
      </c>
      <c r="D42" s="56">
        <v>1728.33</v>
      </c>
      <c r="E42" s="101">
        <v>2.57575260804769</v>
      </c>
      <c r="G42" s="74" t="s">
        <v>81</v>
      </c>
      <c r="H42" s="75" t="s">
        <v>62</v>
      </c>
      <c r="I42" s="72">
        <v>3670</v>
      </c>
      <c r="J42" s="73">
        <v>2368.48</v>
      </c>
      <c r="K42" s="101">
        <v>0.6453623978201635</v>
      </c>
      <c r="M42" s="66" t="s">
        <v>60</v>
      </c>
      <c r="N42" s="67" t="s">
        <v>61</v>
      </c>
      <c r="O42" s="68">
        <v>15285</v>
      </c>
      <c r="P42" s="69">
        <v>16859.93</v>
      </c>
      <c r="Q42" s="103">
        <f t="shared" si="2"/>
        <v>1.1030376185803075</v>
      </c>
      <c r="S42" s="66" t="s">
        <v>60</v>
      </c>
      <c r="T42" s="67" t="s">
        <v>61</v>
      </c>
      <c r="U42" s="68">
        <v>7853</v>
      </c>
      <c r="V42" s="69">
        <v>13821.75</v>
      </c>
      <c r="W42" s="99">
        <f t="shared" si="3"/>
        <v>1.7600598497389532</v>
      </c>
    </row>
    <row r="43" spans="1:23" ht="15">
      <c r="A43" s="49" t="s">
        <v>82</v>
      </c>
      <c r="B43" s="49" t="s">
        <v>63</v>
      </c>
      <c r="C43" s="48">
        <v>686</v>
      </c>
      <c r="D43" s="55">
        <v>1673.34</v>
      </c>
      <c r="E43" s="101">
        <f>D43/C43</f>
        <v>2.439271137026239</v>
      </c>
      <c r="G43" s="74" t="s">
        <v>82</v>
      </c>
      <c r="H43" s="75" t="s">
        <v>63</v>
      </c>
      <c r="I43" s="72">
        <v>2530</v>
      </c>
      <c r="J43" s="73">
        <v>2406.25</v>
      </c>
      <c r="K43" s="101">
        <v>0.9510869565217391</v>
      </c>
      <c r="M43" s="74" t="s">
        <v>81</v>
      </c>
      <c r="N43" s="75" t="s">
        <v>62</v>
      </c>
      <c r="O43" s="72">
        <v>1733</v>
      </c>
      <c r="P43" s="73">
        <v>2193.98</v>
      </c>
      <c r="Q43" s="104">
        <v>1.26600115406809</v>
      </c>
      <c r="S43" s="74" t="s">
        <v>82</v>
      </c>
      <c r="T43" s="75" t="s">
        <v>63</v>
      </c>
      <c r="U43" s="72">
        <v>704</v>
      </c>
      <c r="V43" s="73">
        <v>613.79</v>
      </c>
      <c r="W43" s="100">
        <f t="shared" si="3"/>
        <v>0.8718607954545454</v>
      </c>
    </row>
    <row r="44" spans="1:23" ht="15">
      <c r="A44" s="49" t="s">
        <v>83</v>
      </c>
      <c r="B44" s="49" t="s">
        <v>64</v>
      </c>
      <c r="C44" s="48">
        <v>142</v>
      </c>
      <c r="D44" s="55">
        <v>208.47</v>
      </c>
      <c r="E44" s="101">
        <f aca="true" t="shared" si="4" ref="E44:E52">D44/C44</f>
        <v>1.4680985915492957</v>
      </c>
      <c r="G44" s="74" t="s">
        <v>83</v>
      </c>
      <c r="H44" s="75" t="s">
        <v>64</v>
      </c>
      <c r="I44" s="72">
        <v>2597</v>
      </c>
      <c r="J44" s="73">
        <v>2078.57</v>
      </c>
      <c r="K44" s="100">
        <f>J44/I44</f>
        <v>0.8003735078937236</v>
      </c>
      <c r="M44" s="74" t="s">
        <v>82</v>
      </c>
      <c r="N44" s="75" t="s">
        <v>63</v>
      </c>
      <c r="O44" s="72">
        <v>69</v>
      </c>
      <c r="P44" s="73">
        <v>45.73</v>
      </c>
      <c r="Q44" s="104">
        <f>P44/O44</f>
        <v>0.6627536231884058</v>
      </c>
      <c r="S44" s="74" t="s">
        <v>83</v>
      </c>
      <c r="T44" s="75" t="s">
        <v>64</v>
      </c>
      <c r="U44" s="72">
        <v>1715</v>
      </c>
      <c r="V44" s="73">
        <v>3466.89</v>
      </c>
      <c r="W44" s="100">
        <f t="shared" si="3"/>
        <v>2.0215102040816326</v>
      </c>
    </row>
    <row r="45" spans="1:23" ht="15">
      <c r="A45" s="49" t="s">
        <v>84</v>
      </c>
      <c r="B45" s="49" t="s">
        <v>65</v>
      </c>
      <c r="C45" s="48">
        <v>4</v>
      </c>
      <c r="D45" s="55">
        <v>11.35</v>
      </c>
      <c r="E45" s="101">
        <f t="shared" si="4"/>
        <v>2.8375</v>
      </c>
      <c r="G45" s="74" t="s">
        <v>84</v>
      </c>
      <c r="H45" s="75" t="s">
        <v>65</v>
      </c>
      <c r="I45" s="72">
        <v>3866</v>
      </c>
      <c r="J45" s="73">
        <v>2983.9</v>
      </c>
      <c r="K45" s="100">
        <f aca="true" t="shared" si="5" ref="K45:K53">J45/I45</f>
        <v>0.7718313502327988</v>
      </c>
      <c r="M45" s="74" t="s">
        <v>83</v>
      </c>
      <c r="N45" s="75" t="s">
        <v>64</v>
      </c>
      <c r="O45" s="72">
        <v>1949</v>
      </c>
      <c r="P45" s="73">
        <v>2730.15</v>
      </c>
      <c r="Q45" s="104">
        <f aca="true" t="shared" si="6" ref="Q45:Q54">P45/O45</f>
        <v>1.4007952796305798</v>
      </c>
      <c r="S45" s="74" t="s">
        <v>84</v>
      </c>
      <c r="T45" s="75" t="s">
        <v>65</v>
      </c>
      <c r="U45" s="72">
        <v>1867</v>
      </c>
      <c r="V45" s="73">
        <v>4825.14</v>
      </c>
      <c r="W45" s="100">
        <f t="shared" si="3"/>
        <v>2.5844349223352974</v>
      </c>
    </row>
    <row r="46" spans="1:23" ht="15">
      <c r="A46" s="49" t="s">
        <v>85</v>
      </c>
      <c r="B46" s="49" t="s">
        <v>66</v>
      </c>
      <c r="C46" s="48">
        <v>703</v>
      </c>
      <c r="D46" s="55">
        <v>1506.17</v>
      </c>
      <c r="E46" s="101">
        <f t="shared" si="4"/>
        <v>2.1424893314367</v>
      </c>
      <c r="G46" s="74" t="s">
        <v>85</v>
      </c>
      <c r="H46" s="75" t="s">
        <v>66</v>
      </c>
      <c r="I46" s="72">
        <v>2896</v>
      </c>
      <c r="J46" s="73">
        <v>2044.96</v>
      </c>
      <c r="K46" s="100">
        <f t="shared" si="5"/>
        <v>0.7061325966850829</v>
      </c>
      <c r="M46" s="74" t="s">
        <v>84</v>
      </c>
      <c r="N46" s="75" t="s">
        <v>65</v>
      </c>
      <c r="O46" s="72">
        <v>1047</v>
      </c>
      <c r="P46" s="73">
        <v>1702.94</v>
      </c>
      <c r="Q46" s="104">
        <f t="shared" si="6"/>
        <v>1.626494746895893</v>
      </c>
      <c r="S46" s="74" t="s">
        <v>87</v>
      </c>
      <c r="T46" s="75" t="s">
        <v>68</v>
      </c>
      <c r="U46" s="72">
        <v>313</v>
      </c>
      <c r="V46" s="73">
        <v>148.93</v>
      </c>
      <c r="W46" s="100">
        <f t="shared" si="3"/>
        <v>0.475814696485623</v>
      </c>
    </row>
    <row r="47" spans="1:23" ht="15">
      <c r="A47" s="49" t="s">
        <v>86</v>
      </c>
      <c r="B47" s="49" t="s">
        <v>67</v>
      </c>
      <c r="C47" s="48">
        <v>289</v>
      </c>
      <c r="D47" s="55">
        <v>561.27</v>
      </c>
      <c r="E47" s="101">
        <f t="shared" si="4"/>
        <v>1.9421107266435986</v>
      </c>
      <c r="G47" s="74" t="s">
        <v>86</v>
      </c>
      <c r="H47" s="75" t="s">
        <v>67</v>
      </c>
      <c r="I47" s="72">
        <v>1154</v>
      </c>
      <c r="J47" s="73">
        <v>1085.74</v>
      </c>
      <c r="K47" s="100">
        <f t="shared" si="5"/>
        <v>0.9408492201039862</v>
      </c>
      <c r="M47" s="74" t="s">
        <v>85</v>
      </c>
      <c r="N47" s="75" t="s">
        <v>66</v>
      </c>
      <c r="O47" s="72">
        <v>2802</v>
      </c>
      <c r="P47" s="73">
        <v>2628.43</v>
      </c>
      <c r="Q47" s="104">
        <f t="shared" si="6"/>
        <v>0.9380549607423269</v>
      </c>
      <c r="S47" s="74" t="s">
        <v>88</v>
      </c>
      <c r="T47" s="75" t="s">
        <v>69</v>
      </c>
      <c r="U47" s="72">
        <v>1116</v>
      </c>
      <c r="V47" s="73">
        <v>1723.74</v>
      </c>
      <c r="W47" s="100">
        <f t="shared" si="3"/>
        <v>1.5445698924731184</v>
      </c>
    </row>
    <row r="48" spans="1:23" ht="15">
      <c r="A48" s="49" t="s">
        <v>87</v>
      </c>
      <c r="B48" s="49" t="s">
        <v>68</v>
      </c>
      <c r="C48" s="48">
        <v>2848</v>
      </c>
      <c r="D48" s="55">
        <v>7076.24</v>
      </c>
      <c r="E48" s="101">
        <f t="shared" si="4"/>
        <v>2.484634831460674</v>
      </c>
      <c r="G48" s="74" t="s">
        <v>87</v>
      </c>
      <c r="H48" s="75" t="s">
        <v>68</v>
      </c>
      <c r="I48" s="72">
        <v>8205</v>
      </c>
      <c r="J48" s="73">
        <v>6042.38</v>
      </c>
      <c r="K48" s="100">
        <f t="shared" si="5"/>
        <v>0.7364265691651433</v>
      </c>
      <c r="M48" s="74" t="s">
        <v>86</v>
      </c>
      <c r="N48" s="75" t="s">
        <v>67</v>
      </c>
      <c r="O48" s="72">
        <v>1468</v>
      </c>
      <c r="P48" s="73">
        <v>2415.76</v>
      </c>
      <c r="Q48" s="104">
        <f t="shared" si="6"/>
        <v>1.6456130790190737</v>
      </c>
      <c r="S48" s="74" t="s">
        <v>94</v>
      </c>
      <c r="T48" s="75" t="s">
        <v>93</v>
      </c>
      <c r="U48" s="72">
        <v>2138</v>
      </c>
      <c r="V48" s="73">
        <v>3043.26</v>
      </c>
      <c r="W48" s="100">
        <f t="shared" si="3"/>
        <v>1.4234144059869038</v>
      </c>
    </row>
    <row r="49" spans="1:17" ht="15">
      <c r="A49" s="49" t="s">
        <v>88</v>
      </c>
      <c r="B49" s="49" t="s">
        <v>69</v>
      </c>
      <c r="C49" s="48">
        <v>2787</v>
      </c>
      <c r="D49" s="55">
        <v>5031.39</v>
      </c>
      <c r="E49" s="101">
        <f t="shared" si="4"/>
        <v>1.8053067814854684</v>
      </c>
      <c r="G49" s="74" t="s">
        <v>88</v>
      </c>
      <c r="H49" s="75" t="s">
        <v>69</v>
      </c>
      <c r="I49" s="72">
        <v>2921</v>
      </c>
      <c r="J49" s="73">
        <v>2584.71</v>
      </c>
      <c r="K49" s="100">
        <f t="shared" si="5"/>
        <v>0.884871619308456</v>
      </c>
      <c r="M49" s="74" t="s">
        <v>87</v>
      </c>
      <c r="N49" s="75" t="s">
        <v>68</v>
      </c>
      <c r="O49" s="72">
        <v>1486</v>
      </c>
      <c r="P49" s="73">
        <v>1046.77</v>
      </c>
      <c r="Q49" s="104">
        <f t="shared" si="6"/>
        <v>0.704421265141319</v>
      </c>
    </row>
    <row r="50" spans="1:17" ht="15">
      <c r="A50" s="49" t="s">
        <v>89</v>
      </c>
      <c r="B50" s="49" t="s">
        <v>70</v>
      </c>
      <c r="C50" s="48">
        <v>98</v>
      </c>
      <c r="D50" s="55">
        <v>224.21</v>
      </c>
      <c r="E50" s="101">
        <f t="shared" si="4"/>
        <v>2.287857142857143</v>
      </c>
      <c r="G50" s="74" t="s">
        <v>94</v>
      </c>
      <c r="H50" s="75" t="s">
        <v>93</v>
      </c>
      <c r="I50" s="72">
        <v>1861</v>
      </c>
      <c r="J50" s="73">
        <v>1602.17</v>
      </c>
      <c r="K50" s="100">
        <f t="shared" si="5"/>
        <v>0.8609188608275121</v>
      </c>
      <c r="M50" s="74" t="s">
        <v>88</v>
      </c>
      <c r="N50" s="75" t="s">
        <v>69</v>
      </c>
      <c r="O50" s="72">
        <v>2168</v>
      </c>
      <c r="P50" s="73">
        <v>2027.36</v>
      </c>
      <c r="Q50" s="104">
        <f t="shared" si="6"/>
        <v>0.9351291512915129</v>
      </c>
    </row>
    <row r="51" spans="1:17" ht="15">
      <c r="A51" s="49" t="s">
        <v>90</v>
      </c>
      <c r="B51" s="49" t="s">
        <v>71</v>
      </c>
      <c r="C51" s="48">
        <v>454</v>
      </c>
      <c r="D51" s="55">
        <v>720.42</v>
      </c>
      <c r="E51" s="101">
        <f t="shared" si="4"/>
        <v>1.586828193832599</v>
      </c>
      <c r="G51" s="74" t="s">
        <v>89</v>
      </c>
      <c r="H51" s="75" t="s">
        <v>70</v>
      </c>
      <c r="I51" s="72">
        <v>1046</v>
      </c>
      <c r="J51" s="73">
        <v>817.67</v>
      </c>
      <c r="K51" s="100">
        <f t="shared" si="5"/>
        <v>0.7817112810707456</v>
      </c>
      <c r="M51" s="74" t="s">
        <v>94</v>
      </c>
      <c r="N51" s="75" t="s">
        <v>93</v>
      </c>
      <c r="O51" s="72">
        <v>1028</v>
      </c>
      <c r="P51" s="73">
        <v>1204.58</v>
      </c>
      <c r="Q51" s="104">
        <f t="shared" si="6"/>
        <v>1.171770428015564</v>
      </c>
    </row>
    <row r="52" spans="1:17" ht="15">
      <c r="A52" s="49" t="s">
        <v>91</v>
      </c>
      <c r="B52" s="49" t="s">
        <v>72</v>
      </c>
      <c r="C52" s="48">
        <v>620</v>
      </c>
      <c r="D52" s="55">
        <v>825.92</v>
      </c>
      <c r="E52" s="101">
        <f t="shared" si="4"/>
        <v>1.3321290322580646</v>
      </c>
      <c r="G52" s="74" t="s">
        <v>90</v>
      </c>
      <c r="H52" s="75" t="s">
        <v>71</v>
      </c>
      <c r="I52" s="72">
        <v>1491</v>
      </c>
      <c r="J52" s="73">
        <v>1374.61</v>
      </c>
      <c r="K52" s="100">
        <f t="shared" si="5"/>
        <v>0.9219382964453386</v>
      </c>
      <c r="M52" s="74" t="s">
        <v>89</v>
      </c>
      <c r="N52" s="75" t="s">
        <v>70</v>
      </c>
      <c r="O52" s="72">
        <v>15</v>
      </c>
      <c r="P52" s="73">
        <v>15.67</v>
      </c>
      <c r="Q52" s="104">
        <f t="shared" si="6"/>
        <v>1.0446666666666666</v>
      </c>
    </row>
    <row r="53" spans="7:17" ht="15">
      <c r="G53" s="74" t="s">
        <v>91</v>
      </c>
      <c r="H53" s="75" t="s">
        <v>72</v>
      </c>
      <c r="I53" s="72">
        <v>2054</v>
      </c>
      <c r="J53" s="73">
        <v>1641.72</v>
      </c>
      <c r="K53" s="100">
        <f t="shared" si="5"/>
        <v>0.7992794547224927</v>
      </c>
      <c r="M53" s="74" t="s">
        <v>90</v>
      </c>
      <c r="N53" s="75" t="s">
        <v>71</v>
      </c>
      <c r="O53" s="72">
        <v>808</v>
      </c>
      <c r="P53" s="73">
        <v>496.36</v>
      </c>
      <c r="Q53" s="104">
        <f t="shared" si="6"/>
        <v>0.6143069306930693</v>
      </c>
    </row>
    <row r="54" spans="13:17" ht="15">
      <c r="M54" s="74" t="s">
        <v>91</v>
      </c>
      <c r="N54" s="75" t="s">
        <v>72</v>
      </c>
      <c r="O54" s="72">
        <v>712</v>
      </c>
      <c r="P54" s="73">
        <v>352.2</v>
      </c>
      <c r="Q54" s="104">
        <f t="shared" si="6"/>
        <v>0.4946629213483146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Sirli Joona</cp:lastModifiedBy>
  <dcterms:created xsi:type="dcterms:W3CDTF">2013-04-12T09:04:22Z</dcterms:created>
  <dcterms:modified xsi:type="dcterms:W3CDTF">2017-04-25T09:13:43Z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