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filterPrivacy="1" defaultThemeVersion="124226"/>
  <bookViews>
    <workbookView xWindow="240" yWindow="105" windowWidth="14805" windowHeight="8010"/>
  </bookViews>
  <sheets>
    <sheet name="Tabel 13,14" sheetId="3" r:id="rId1"/>
  </sheets>
  <calcPr calcId="171027"/>
</workbook>
</file>

<file path=xl/calcChain.xml><?xml version="1.0" encoding="utf-8"?>
<calcChain xmlns="http://schemas.openxmlformats.org/spreadsheetml/2006/main">
  <c r="F44" i="3" l="1"/>
  <c r="F43" i="3"/>
  <c r="F42" i="3"/>
  <c r="F41" i="3"/>
  <c r="F40" i="3"/>
  <c r="F12" i="3"/>
  <c r="F11" i="3"/>
  <c r="F10" i="3"/>
  <c r="F9" i="3"/>
  <c r="F8" i="3"/>
</calcChain>
</file>

<file path=xl/sharedStrings.xml><?xml version="1.0" encoding="utf-8"?>
<sst xmlns="http://schemas.openxmlformats.org/spreadsheetml/2006/main" count="152" uniqueCount="88">
  <si>
    <t>Diabeet</t>
  </si>
  <si>
    <t>Kõrgvererõhktõbi</t>
  </si>
  <si>
    <t>Eriarstivisiidid</t>
  </si>
  <si>
    <t>Välditavate %</t>
  </si>
  <si>
    <t>Teenuseosutaja tüüp</t>
  </si>
  <si>
    <t>Piirkondlik haigla</t>
  </si>
  <si>
    <t>Keskhaigla</t>
  </si>
  <si>
    <t>Üldhaigla</t>
  </si>
  <si>
    <t>HVA-välised teenuseosutajad</t>
  </si>
  <si>
    <t>Kõik teenuseosutajad</t>
  </si>
  <si>
    <t>AS Rakvere Haigla</t>
  </si>
  <si>
    <t>SA Hiiumaa Haigla</t>
  </si>
  <si>
    <t>SA Narva Haigla</t>
  </si>
  <si>
    <t>Kuressaare Haigla SA</t>
  </si>
  <si>
    <t>SA Ida-Viru Keskhaigla</t>
  </si>
  <si>
    <t>Raviasutus</t>
  </si>
  <si>
    <t>Haigla tüüp</t>
  </si>
  <si>
    <t>SA Põhja-Eesti Regionaalhaigla</t>
  </si>
  <si>
    <t>SA Tartu Ülikooli Kliinikum</t>
  </si>
  <si>
    <t>AS Ida-Tallinna Keskhaigla</t>
  </si>
  <si>
    <t>AS Lääne-Tallinna Keskhaigla</t>
  </si>
  <si>
    <t>SA Pärnu Haigla</t>
  </si>
  <si>
    <t>AS Järvamaa Haigla</t>
  </si>
  <si>
    <t>SA Läänemaa Haigla</t>
  </si>
  <si>
    <t>AS Lõuna-Eesti Haigla</t>
  </si>
  <si>
    <t>SA Viljandi Haigla</t>
  </si>
  <si>
    <t>AS Valga Haigla</t>
  </si>
  <si>
    <t>AS Põlva Haigla</t>
  </si>
  <si>
    <t>SA Raplamaa Haigla</t>
  </si>
  <si>
    <t>SA Jõgeva Haigla</t>
  </si>
  <si>
    <t>HVA raviasutused kokku:</t>
  </si>
  <si>
    <t>Indikaator 3. Välditavad ambulatoorsed eriarstivisiidid</t>
  </si>
  <si>
    <t>Indikaatori kirjeldus:</t>
  </si>
  <si>
    <t>Tabel 3.2.2: Välditavate eriarstivisiitide osakaal raviasutuse järgi diabeedi puhul</t>
  </si>
  <si>
    <t>Tabel 3.2.1: Välditavate eriarstivisiitide osakaal teenuseosutaja tüübi järgi diabeedi puhul</t>
  </si>
  <si>
    <t>Tabel 3.1.1: Välditavate eriarstivisiitide osakaal teenuseosutaja tüübi järgi kõrgvererõhktõve puhul</t>
  </si>
  <si>
    <t>Tabel 3.1.2: Välditavate eriarstivisiitide osakaal raviasutuse järgi kõrgvererõhktõve puhul</t>
  </si>
  <si>
    <r>
      <rPr>
        <u/>
        <vertAlign val="superscript"/>
        <sz val="11"/>
        <color theme="10"/>
        <rFont val="Calibri"/>
        <family val="2"/>
        <scheme val="minor"/>
      </rPr>
      <t>1</t>
    </r>
    <r>
      <rPr>
        <u/>
        <sz val="11"/>
        <color theme="10"/>
        <rFont val="Calibri"/>
        <family val="2"/>
        <scheme val="minor"/>
      </rPr>
      <t>https://www.haigekassa.ee/sites/default/files/Maailmapanga-uuring/veeb_est_summary_report_hk_2015.pdf</t>
    </r>
  </si>
  <si>
    <r>
      <t>Rahvusvahelisel tasandil puudub üldiselt tunnustatud indikaator eriarstivisiidi põhjendatuse või vajaduse kindlakstegemiseks. See indikaator vaatleb nende patsientide eriarstivisiite, kellel on põhidiagnooside põhjal ilma komplikatsioonideta haigusseisund. Visiite peeti välditavaks, kui patsiendid külastasid sellist eriarsti, kelle külastus ei ole Eesti ravijuhendites ette nähtud. Kui üks raviarve hõlmas mitut visiiti (nt ühe ravitsükli kohta), siis langetati otsus, kas need visiidid olid välditavad või mitte raviarvele märgitud põhidiagnoosi koodi põhjal.</t>
    </r>
    <r>
      <rPr>
        <vertAlign val="superscript"/>
        <sz val="11"/>
        <color rgb="FF000000"/>
        <rFont val="Times New Roman"/>
        <family val="1"/>
      </rPr>
      <t>1</t>
    </r>
  </si>
  <si>
    <t>95% usaldusvahemik</t>
  </si>
  <si>
    <t>68,1-69,6%</t>
  </si>
  <si>
    <t>64,9-66,0%</t>
  </si>
  <si>
    <t>65,5-67,4%</t>
  </si>
  <si>
    <t>80,0-81,5%</t>
  </si>
  <si>
    <t>68,5-69,2%</t>
  </si>
  <si>
    <t>71,9-73,9%</t>
  </si>
  <si>
    <t>63,4-65,7%</t>
  </si>
  <si>
    <t>79,1-80,7%</t>
  </si>
  <si>
    <t>54,1-56,0%</t>
  </si>
  <si>
    <t>57,4-60,0%</t>
  </si>
  <si>
    <t>67,8-71,0%</t>
  </si>
  <si>
    <t>63,8-73,9%</t>
  </si>
  <si>
    <t>55,3-68,7%</t>
  </si>
  <si>
    <t>75,5-81,6%</t>
  </si>
  <si>
    <t>83,0-87,6%</t>
  </si>
  <si>
    <t>55,2-62,2%</t>
  </si>
  <si>
    <t>54,4-58,8%</t>
  </si>
  <si>
    <t>64,0-68,1%</t>
  </si>
  <si>
    <t>70,3-78,5%</t>
  </si>
  <si>
    <t>73,6-88,0%</t>
  </si>
  <si>
    <t>56,4-63,2%</t>
  </si>
  <si>
    <t>71,7-77,6%</t>
  </si>
  <si>
    <t>55,0-61,1%</t>
  </si>
  <si>
    <t>66,1-66,9%</t>
  </si>
  <si>
    <t>11,9-13,5%</t>
  </si>
  <si>
    <t>12,6-13,5%</t>
  </si>
  <si>
    <t>37,7-40,0%</t>
  </si>
  <si>
    <t>19,5-20,9%</t>
  </si>
  <si>
    <t>18,4-19,1%</t>
  </si>
  <si>
    <t>15,0-17,7%</t>
  </si>
  <si>
    <t>9,8-11,5%</t>
  </si>
  <si>
    <t>7,8-8,8%</t>
  </si>
  <si>
    <t>26,8-29,7%</t>
  </si>
  <si>
    <t>5,6-7,4%</t>
  </si>
  <si>
    <t>24,6-29,1%</t>
  </si>
  <si>
    <t>5,7-15,8%</t>
  </si>
  <si>
    <t>55,9-61,1%</t>
  </si>
  <si>
    <t>18,0-27,5%</t>
  </si>
  <si>
    <t>0,7-3,2%</t>
  </si>
  <si>
    <t>38,5-47,4%</t>
  </si>
  <si>
    <t>54,0-58,5%</t>
  </si>
  <si>
    <t>35,6-42,0%</t>
  </si>
  <si>
    <t>29,9-49,4%</t>
  </si>
  <si>
    <t>1,6-9,9%</t>
  </si>
  <si>
    <t>1,9-6,8%</t>
  </si>
  <si>
    <t>3,1-8,3%</t>
  </si>
  <si>
    <t>8,0-14,8%</t>
  </si>
  <si>
    <t>17,8-18,6%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</si>
</sst>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numFmts>
  <fonts count="8" x14ac:knownFonts="1">
    <font>
      <sz val="11"/>
      <color theme="1"/>
      <name val="Calibri"/>
      <family val="2"/>
      <scheme val="minor"/>
    </font>
    <font>
      <b/>
      <sz val="11"/>
      <color theme="1"/>
      <name val="Calibri"/>
      <family val="2"/>
      <scheme val="minor"/>
    </font>
    <font>
      <b/>
      <sz val="12"/>
      <color theme="1"/>
      <name val="Times New Roman"/>
      <family val="1"/>
    </font>
    <font>
      <sz val="11"/>
      <color rgb="FF000000"/>
      <name val="Times New Roman"/>
      <family val="1"/>
    </font>
    <font>
      <vertAlign val="superscript"/>
      <sz val="11"/>
      <color rgb="FF000000"/>
      <name val="Times New Roman"/>
      <family val="1"/>
    </font>
    <font>
      <u/>
      <sz val="11"/>
      <color theme="10"/>
      <name val="Calibri"/>
      <family val="2"/>
      <scheme val="minor"/>
    </font>
    <font>
      <u/>
      <vertAlign val="superscript"/>
      <sz val="11"/>
      <color theme="10"/>
      <name val="Calibri"/>
      <family val="2"/>
      <scheme val="minor"/>
    </font>
    <font>
      <b/>
      <sz val="11"/>
      <color theme="1"/>
      <name val="Calibri"/>
      <family val="2"/>
      <charset val="186"/>
      <scheme val="minor"/>
    </font>
  </fonts>
  <fills count="3">
    <fill>
      <patternFill patternType="none"/>
    </fill>
    <fill>
      <patternFill patternType="gray125"/>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34">
    <xf numFmtId="0" fontId="0" fillId="0" borderId="0" xfId="0"/>
    <xf numFmtId="0" fontId="0" fillId="0" borderId="1" xfId="0" applyBorder="1"/>
    <xf numFmtId="0" fontId="0" fillId="0" borderId="1" xfId="0" applyBorder="1" applyAlignment="1">
      <alignment wrapText="1"/>
    </xf>
    <xf numFmtId="0" fontId="1" fillId="0" borderId="0" xfId="0" applyFont="1"/>
    <xf numFmtId="3" fontId="0" fillId="0" borderId="1" xfId="0" applyNumberFormat="1" applyBorder="1" applyAlignment="1">
      <alignment horizontal="center"/>
    </xf>
    <xf numFmtId="0" fontId="0" fillId="2" borderId="1" xfId="0" applyFill="1" applyBorder="1"/>
    <xf numFmtId="0" fontId="1" fillId="0" borderId="1" xfId="0" applyFont="1" applyBorder="1" applyAlignment="1">
      <alignment wrapText="1"/>
    </xf>
    <xf numFmtId="3" fontId="1" fillId="0" borderId="1" xfId="0" applyNumberFormat="1" applyFont="1" applyBorder="1" applyAlignment="1">
      <alignment horizontal="center"/>
    </xf>
    <xf numFmtId="0" fontId="0" fillId="2" borderId="1" xfId="0" applyFill="1" applyBorder="1" applyAlignment="1">
      <alignment horizontal="center" vertical="center" wrapText="1"/>
    </xf>
    <xf numFmtId="0" fontId="0" fillId="0" borderId="1" xfId="0" applyFont="1" applyBorder="1"/>
    <xf numFmtId="0" fontId="0" fillId="0" borderId="1" xfId="0" applyBorder="1" applyAlignment="1">
      <alignment vertical="center"/>
    </xf>
    <xf numFmtId="3" fontId="1" fillId="0" borderId="1" xfId="0" applyNumberFormat="1" applyFont="1" applyBorder="1" applyAlignment="1">
      <alignment horizontal="center" vertical="center"/>
    </xf>
    <xf numFmtId="0" fontId="2" fillId="0" borderId="0" xfId="0" applyFont="1" applyAlignment="1">
      <alignment vertical="center"/>
    </xf>
    <xf numFmtId="0" fontId="3" fillId="0" borderId="0" xfId="0" applyFont="1" applyAlignment="1">
      <alignment horizontal="left" vertical="top" wrapText="1"/>
    </xf>
    <xf numFmtId="0" fontId="5" fillId="0" borderId="0" xfId="1"/>
    <xf numFmtId="0" fontId="0" fillId="2" borderId="1" xfId="0" applyFill="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 fillId="0" borderId="5" xfId="0" applyFont="1" applyBorder="1" applyAlignment="1">
      <alignment horizontal="right"/>
    </xf>
    <xf numFmtId="0" fontId="1" fillId="0" borderId="6" xfId="0" applyFont="1" applyBorder="1" applyAlignment="1">
      <alignment horizontal="right"/>
    </xf>
    <xf numFmtId="0" fontId="3" fillId="0" borderId="0" xfId="0" applyFont="1" applyAlignment="1">
      <alignment horizontal="left" vertical="top" wrapText="1"/>
    </xf>
    <xf numFmtId="0" fontId="0" fillId="2" borderId="1"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wrapText="1"/>
    </xf>
    <xf numFmtId="164" fontId="0" fillId="0" borderId="1" xfId="0" applyNumberFormat="1" applyBorder="1" applyAlignment="1">
      <alignment horizontal="center"/>
    </xf>
    <xf numFmtId="165" fontId="0" fillId="0" borderId="1" xfId="0" applyNumberFormat="1" applyBorder="1" applyAlignment="1">
      <alignment horizontal="center" vertical="center"/>
    </xf>
    <xf numFmtId="164" fontId="1" fillId="0" borderId="1" xfId="0" applyNumberFormat="1" applyFont="1" applyBorder="1" applyAlignment="1">
      <alignment horizontal="center"/>
    </xf>
    <xf numFmtId="164" fontId="1" fillId="0" borderId="1" xfId="0" applyNumberFormat="1" applyFont="1" applyBorder="1" applyAlignment="1">
      <alignment horizontal="center" vertical="center"/>
    </xf>
    <xf numFmtId="165" fontId="7" fillId="0" borderId="1" xfId="0" applyNumberFormat="1" applyFont="1" applyBorder="1" applyAlignment="1">
      <alignment horizontal="center" vertical="center"/>
    </xf>
    <xf numFmtId="164" fontId="0" fillId="0" borderId="1" xfId="0" applyNumberFormat="1" applyBorder="1" applyAlignment="1">
      <alignment horizontal="center" vertical="center"/>
    </xf>
    <xf numFmtId="0" fontId="0" fillId="0" borderId="1" xfId="0" applyBorder="1" applyAlignment="1"/>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aigekassa.ee/sites/default/files/Maailmapanga-uuring/veeb_est_summary_report_hk_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9"/>
  <sheetViews>
    <sheetView showGridLines="0" tabSelected="1" workbookViewId="0">
      <selection activeCell="B47" sqref="B47:J67"/>
    </sheetView>
  </sheetViews>
  <sheetFormatPr defaultRowHeight="15" x14ac:dyDescent="0.25"/>
  <cols>
    <col min="1" max="1" width="5" customWidth="1"/>
    <col min="2" max="2" width="22.140625" customWidth="1"/>
    <col min="3" max="3" width="28.7109375" bestFit="1" customWidth="1"/>
    <col min="4" max="7" width="13.7109375" bestFit="1" customWidth="1"/>
    <col min="8" max="8" width="13.28515625" bestFit="1" customWidth="1"/>
    <col min="10" max="10" width="11.5703125" customWidth="1"/>
    <col min="11" max="11" width="11.140625" customWidth="1"/>
    <col min="15" max="15" width="28.7109375" bestFit="1" customWidth="1"/>
    <col min="16" max="16" width="13.7109375" bestFit="1" customWidth="1"/>
    <col min="17" max="17" width="13.28515625" bestFit="1" customWidth="1"/>
  </cols>
  <sheetData>
    <row r="1" spans="2:11" ht="15.75" x14ac:dyDescent="0.25">
      <c r="B1" s="12" t="s">
        <v>31</v>
      </c>
    </row>
    <row r="2" spans="2:11" ht="15.75" x14ac:dyDescent="0.25">
      <c r="B2" s="12" t="s">
        <v>32</v>
      </c>
    </row>
    <row r="3" spans="2:11" ht="63.75" customHeight="1" x14ac:dyDescent="0.25">
      <c r="B3" s="21" t="s">
        <v>38</v>
      </c>
      <c r="C3" s="21"/>
      <c r="D3" s="21"/>
      <c r="E3" s="21"/>
      <c r="F3" s="21"/>
      <c r="G3" s="21"/>
      <c r="H3" s="21"/>
    </row>
    <row r="4" spans="2:11" x14ac:dyDescent="0.25">
      <c r="B4" s="13"/>
      <c r="C4" s="13"/>
      <c r="D4" s="13"/>
      <c r="E4" s="13"/>
      <c r="F4" s="13"/>
      <c r="G4" s="13"/>
      <c r="H4" s="13"/>
    </row>
    <row r="5" spans="2:11" ht="14.45" customHeight="1" x14ac:dyDescent="0.25">
      <c r="B5" s="3" t="s">
        <v>35</v>
      </c>
    </row>
    <row r="6" spans="2:11" ht="14.45" customHeight="1" x14ac:dyDescent="0.25">
      <c r="B6" s="5" t="s">
        <v>1</v>
      </c>
      <c r="C6" s="22">
        <v>2013</v>
      </c>
      <c r="D6" s="22"/>
      <c r="E6" s="22">
        <v>2014</v>
      </c>
      <c r="F6" s="22"/>
      <c r="G6" s="22">
        <v>2015</v>
      </c>
      <c r="H6" s="22"/>
      <c r="I6" s="22">
        <v>2016</v>
      </c>
      <c r="J6" s="22"/>
      <c r="K6" s="22"/>
    </row>
    <row r="7" spans="2:11" ht="14.45" customHeight="1" x14ac:dyDescent="0.25">
      <c r="B7" s="5" t="s">
        <v>4</v>
      </c>
      <c r="C7" s="15" t="s">
        <v>2</v>
      </c>
      <c r="D7" s="15" t="s">
        <v>3</v>
      </c>
      <c r="E7" s="15" t="s">
        <v>2</v>
      </c>
      <c r="F7" s="15" t="s">
        <v>3</v>
      </c>
      <c r="G7" s="15" t="s">
        <v>2</v>
      </c>
      <c r="H7" s="15" t="s">
        <v>3</v>
      </c>
      <c r="I7" s="25" t="s">
        <v>2</v>
      </c>
      <c r="J7" s="25" t="s">
        <v>3</v>
      </c>
      <c r="K7" s="26" t="s">
        <v>39</v>
      </c>
    </row>
    <row r="8" spans="2:11" ht="14.45" customHeight="1" x14ac:dyDescent="0.25">
      <c r="B8" s="1" t="s">
        <v>5</v>
      </c>
      <c r="C8" s="4">
        <v>14704</v>
      </c>
      <c r="D8" s="27">
        <v>0.67830000000000001</v>
      </c>
      <c r="E8" s="4">
        <v>15207</v>
      </c>
      <c r="F8" s="27">
        <f>10509/E8</f>
        <v>0.69106332609982246</v>
      </c>
      <c r="G8" s="4">
        <v>14941</v>
      </c>
      <c r="H8" s="27">
        <v>0.68603172478415098</v>
      </c>
      <c r="I8" s="4">
        <v>13761</v>
      </c>
      <c r="J8" s="27">
        <v>0.68868541530412031</v>
      </c>
      <c r="K8" s="28" t="s">
        <v>40</v>
      </c>
    </row>
    <row r="9" spans="2:11" ht="14.45" customHeight="1" x14ac:dyDescent="0.25">
      <c r="B9" s="1" t="s">
        <v>6</v>
      </c>
      <c r="C9" s="4">
        <v>27017</v>
      </c>
      <c r="D9" s="27">
        <v>0.66969999999999996</v>
      </c>
      <c r="E9" s="4">
        <v>28983</v>
      </c>
      <c r="F9" s="27">
        <f>19711/E9</f>
        <v>0.68008832764034088</v>
      </c>
      <c r="G9" s="4">
        <v>28681</v>
      </c>
      <c r="H9" s="27">
        <v>0.67288448798856382</v>
      </c>
      <c r="I9" s="4">
        <v>29580</v>
      </c>
      <c r="J9" s="27">
        <v>0.65456389452332653</v>
      </c>
      <c r="K9" s="28" t="s">
        <v>41</v>
      </c>
    </row>
    <row r="10" spans="2:11" ht="14.45" customHeight="1" x14ac:dyDescent="0.25">
      <c r="B10" s="1" t="s">
        <v>7</v>
      </c>
      <c r="C10" s="4">
        <v>10304</v>
      </c>
      <c r="D10" s="27">
        <v>0.62439999999999996</v>
      </c>
      <c r="E10" s="4">
        <v>11503</v>
      </c>
      <c r="F10" s="27">
        <f>7399/E10</f>
        <v>0.64322350691124053</v>
      </c>
      <c r="G10" s="4">
        <v>11433</v>
      </c>
      <c r="H10" s="27">
        <v>0.66063150529169945</v>
      </c>
      <c r="I10" s="4">
        <v>10243</v>
      </c>
      <c r="J10" s="27">
        <v>0.66435614566045109</v>
      </c>
      <c r="K10" s="28" t="s">
        <v>42</v>
      </c>
    </row>
    <row r="11" spans="2:11" ht="27" customHeight="1" x14ac:dyDescent="0.25">
      <c r="B11" s="2" t="s">
        <v>8</v>
      </c>
      <c r="C11" s="4">
        <v>11893</v>
      </c>
      <c r="D11" s="27">
        <v>0.72619999999999996</v>
      </c>
      <c r="E11" s="4">
        <v>9127</v>
      </c>
      <c r="F11" s="27">
        <f>7035/E11</f>
        <v>0.77078996384354115</v>
      </c>
      <c r="G11" s="4">
        <v>10054</v>
      </c>
      <c r="H11" s="27">
        <v>0.79281877859558381</v>
      </c>
      <c r="I11" s="4">
        <v>10250</v>
      </c>
      <c r="J11" s="27">
        <v>0.80751219512195127</v>
      </c>
      <c r="K11" s="28" t="s">
        <v>43</v>
      </c>
    </row>
    <row r="12" spans="2:11" ht="14.45" customHeight="1" x14ac:dyDescent="0.25">
      <c r="B12" s="6" t="s">
        <v>9</v>
      </c>
      <c r="C12" s="7">
        <v>63918</v>
      </c>
      <c r="D12" s="29">
        <v>0.67490000000000006</v>
      </c>
      <c r="E12" s="7">
        <v>64820</v>
      </c>
      <c r="F12" s="29">
        <f>44654/E12</f>
        <v>0.6888923171860537</v>
      </c>
      <c r="G12" s="7">
        <v>65109</v>
      </c>
      <c r="H12" s="30">
        <v>0.692269885883672</v>
      </c>
      <c r="I12" s="7">
        <v>63834</v>
      </c>
      <c r="J12" s="30">
        <v>0.68805025534981357</v>
      </c>
      <c r="K12" s="31" t="s">
        <v>44</v>
      </c>
    </row>
    <row r="13" spans="2:11" ht="14.45" customHeight="1" x14ac:dyDescent="0.25">
      <c r="G13" s="3"/>
      <c r="H13" s="3"/>
    </row>
    <row r="14" spans="2:11" ht="14.45" customHeight="1" x14ac:dyDescent="0.25">
      <c r="B14" s="3" t="s">
        <v>36</v>
      </c>
    </row>
    <row r="15" spans="2:11" ht="14.45" customHeight="1" x14ac:dyDescent="0.25">
      <c r="B15" s="23" t="s">
        <v>1</v>
      </c>
      <c r="C15" s="24"/>
      <c r="D15" s="23">
        <v>2014</v>
      </c>
      <c r="E15" s="24"/>
      <c r="F15" s="23">
        <v>2015</v>
      </c>
      <c r="G15" s="24"/>
      <c r="H15" s="22">
        <v>2016</v>
      </c>
      <c r="I15" s="22"/>
      <c r="J15" s="22"/>
    </row>
    <row r="16" spans="2:11" ht="14.45" customHeight="1" x14ac:dyDescent="0.25">
      <c r="B16" s="8" t="s">
        <v>16</v>
      </c>
      <c r="C16" s="8" t="s">
        <v>15</v>
      </c>
      <c r="D16" s="15" t="s">
        <v>2</v>
      </c>
      <c r="E16" s="15" t="s">
        <v>3</v>
      </c>
      <c r="F16" s="15" t="s">
        <v>2</v>
      </c>
      <c r="G16" s="15" t="s">
        <v>3</v>
      </c>
      <c r="H16" s="25" t="s">
        <v>2</v>
      </c>
      <c r="I16" s="25" t="s">
        <v>3</v>
      </c>
      <c r="J16" s="26" t="s">
        <v>39</v>
      </c>
    </row>
    <row r="17" spans="2:10" ht="14.45" customHeight="1" x14ac:dyDescent="0.25">
      <c r="B17" s="16" t="s">
        <v>5</v>
      </c>
      <c r="C17" s="9" t="s">
        <v>17</v>
      </c>
      <c r="D17" s="4">
        <v>8766</v>
      </c>
      <c r="E17" s="27">
        <v>0.7473191877709332</v>
      </c>
      <c r="F17" s="4">
        <v>8505</v>
      </c>
      <c r="G17" s="32">
        <v>0.74814814814814812</v>
      </c>
      <c r="H17" s="4">
        <v>7078</v>
      </c>
      <c r="I17" s="32">
        <v>0.72916077988132244</v>
      </c>
      <c r="J17" s="28" t="s">
        <v>45</v>
      </c>
    </row>
    <row r="18" spans="2:10" ht="14.45" customHeight="1" x14ac:dyDescent="0.25">
      <c r="B18" s="17"/>
      <c r="C18" s="1" t="s">
        <v>18</v>
      </c>
      <c r="D18" s="4">
        <v>6441</v>
      </c>
      <c r="E18" s="27">
        <v>0.61450085390467324</v>
      </c>
      <c r="F18" s="4">
        <v>6436</v>
      </c>
      <c r="G18" s="32">
        <v>0.60394655065257929</v>
      </c>
      <c r="H18" s="4">
        <v>6683</v>
      </c>
      <c r="I18" s="32">
        <v>0.64581774652102353</v>
      </c>
      <c r="J18" s="28" t="s">
        <v>46</v>
      </c>
    </row>
    <row r="19" spans="2:10" ht="14.45" customHeight="1" x14ac:dyDescent="0.25">
      <c r="B19" s="16" t="s">
        <v>6</v>
      </c>
      <c r="C19" s="1" t="s">
        <v>19</v>
      </c>
      <c r="D19" s="4">
        <v>9617</v>
      </c>
      <c r="E19" s="27">
        <v>0.80326505147135285</v>
      </c>
      <c r="F19" s="4">
        <v>9837</v>
      </c>
      <c r="G19" s="32">
        <v>0.79373792823015143</v>
      </c>
      <c r="H19" s="4">
        <v>9624</v>
      </c>
      <c r="I19" s="32">
        <v>0.79904405652535326</v>
      </c>
      <c r="J19" s="28" t="s">
        <v>47</v>
      </c>
    </row>
    <row r="20" spans="2:10" ht="14.45" customHeight="1" x14ac:dyDescent="0.25">
      <c r="B20" s="17"/>
      <c r="C20" s="1" t="s">
        <v>20</v>
      </c>
      <c r="D20" s="4">
        <v>11317</v>
      </c>
      <c r="E20" s="27">
        <v>0.61208800918971462</v>
      </c>
      <c r="F20" s="4">
        <v>10955</v>
      </c>
      <c r="G20" s="32">
        <v>0.59616613418530351</v>
      </c>
      <c r="H20" s="4">
        <v>10787</v>
      </c>
      <c r="I20" s="32">
        <v>0.55038472235097802</v>
      </c>
      <c r="J20" s="28" t="s">
        <v>48</v>
      </c>
    </row>
    <row r="21" spans="2:10" ht="14.45" customHeight="1" x14ac:dyDescent="0.25">
      <c r="B21" s="17"/>
      <c r="C21" s="1" t="s">
        <v>14</v>
      </c>
      <c r="D21" s="4">
        <v>5270</v>
      </c>
      <c r="E21" s="27">
        <v>0.57362428842504742</v>
      </c>
      <c r="F21" s="4">
        <v>5101</v>
      </c>
      <c r="G21" s="32">
        <v>0.58772789649088419</v>
      </c>
      <c r="H21" s="4">
        <v>5859</v>
      </c>
      <c r="I21" s="32">
        <v>0.58678955453149007</v>
      </c>
      <c r="J21" s="28" t="s">
        <v>49</v>
      </c>
    </row>
    <row r="22" spans="2:10" ht="14.45" customHeight="1" x14ac:dyDescent="0.25">
      <c r="B22" s="18"/>
      <c r="C22" s="1" t="s">
        <v>21</v>
      </c>
      <c r="D22" s="4">
        <v>2779</v>
      </c>
      <c r="E22" s="27">
        <v>0.73263763943864701</v>
      </c>
      <c r="F22" s="4">
        <v>2788</v>
      </c>
      <c r="G22" s="32">
        <v>0.70373027259684362</v>
      </c>
      <c r="H22" s="4">
        <v>3310</v>
      </c>
      <c r="I22" s="32">
        <v>0.69395770392749245</v>
      </c>
      <c r="J22" s="28" t="s">
        <v>50</v>
      </c>
    </row>
    <row r="23" spans="2:10" ht="14.45" customHeight="1" x14ac:dyDescent="0.25">
      <c r="B23" s="16" t="s">
        <v>7</v>
      </c>
      <c r="C23" s="10" t="s">
        <v>22</v>
      </c>
      <c r="D23" s="4">
        <v>309</v>
      </c>
      <c r="E23" s="27">
        <v>0.67961165048543692</v>
      </c>
      <c r="F23" s="4">
        <v>409</v>
      </c>
      <c r="G23" s="32">
        <v>0.72860635696821519</v>
      </c>
      <c r="H23" s="4">
        <v>339</v>
      </c>
      <c r="I23" s="32">
        <v>0.69026548672566368</v>
      </c>
      <c r="J23" s="28" t="s">
        <v>51</v>
      </c>
    </row>
    <row r="24" spans="2:10" ht="14.45" customHeight="1" x14ac:dyDescent="0.25">
      <c r="B24" s="17"/>
      <c r="C24" s="10" t="s">
        <v>13</v>
      </c>
      <c r="D24" s="4">
        <v>223</v>
      </c>
      <c r="E24" s="27">
        <v>0.65919282511210764</v>
      </c>
      <c r="F24" s="4">
        <v>222</v>
      </c>
      <c r="G24" s="32">
        <v>0.66216216216216217</v>
      </c>
      <c r="H24" s="4">
        <v>212</v>
      </c>
      <c r="I24" s="32">
        <v>0.62264150943396224</v>
      </c>
      <c r="J24" s="28" t="s">
        <v>52</v>
      </c>
    </row>
    <row r="25" spans="2:10" ht="14.45" customHeight="1" x14ac:dyDescent="0.25">
      <c r="B25" s="17"/>
      <c r="C25" s="10" t="s">
        <v>23</v>
      </c>
      <c r="D25" s="4">
        <v>923</v>
      </c>
      <c r="E25" s="27">
        <v>0.82881906825568796</v>
      </c>
      <c r="F25" s="4">
        <v>891</v>
      </c>
      <c r="G25" s="32">
        <v>0.8204264870931538</v>
      </c>
      <c r="H25" s="4">
        <v>727</v>
      </c>
      <c r="I25" s="32">
        <v>0.78679504814305368</v>
      </c>
      <c r="J25" s="28" t="s">
        <v>53</v>
      </c>
    </row>
    <row r="26" spans="2:10" ht="14.45" customHeight="1" x14ac:dyDescent="0.25">
      <c r="B26" s="17"/>
      <c r="C26" s="10" t="s">
        <v>10</v>
      </c>
      <c r="D26" s="4">
        <v>1197</v>
      </c>
      <c r="E26" s="27">
        <v>0.85547201336675016</v>
      </c>
      <c r="F26" s="4">
        <v>1307</v>
      </c>
      <c r="G26" s="32">
        <v>0.85998469778117825</v>
      </c>
      <c r="H26" s="4">
        <v>950</v>
      </c>
      <c r="I26" s="32">
        <v>0.85473684210526313</v>
      </c>
      <c r="J26" s="28" t="s">
        <v>54</v>
      </c>
    </row>
    <row r="27" spans="2:10" ht="14.45" customHeight="1" x14ac:dyDescent="0.25">
      <c r="B27" s="17"/>
      <c r="C27" s="10" t="s">
        <v>24</v>
      </c>
      <c r="D27" s="4">
        <v>855</v>
      </c>
      <c r="E27" s="27">
        <v>0.61286549707602345</v>
      </c>
      <c r="F27" s="4">
        <v>769</v>
      </c>
      <c r="G27" s="32">
        <v>0.61248374512353709</v>
      </c>
      <c r="H27" s="4">
        <v>788</v>
      </c>
      <c r="I27" s="32">
        <v>0.5875634517766497</v>
      </c>
      <c r="J27" s="28" t="s">
        <v>55</v>
      </c>
    </row>
    <row r="28" spans="2:10" ht="14.45" customHeight="1" x14ac:dyDescent="0.25">
      <c r="B28" s="17"/>
      <c r="C28" s="10" t="s">
        <v>12</v>
      </c>
      <c r="D28" s="4">
        <v>1982</v>
      </c>
      <c r="E28" s="27">
        <v>0.39707366296670032</v>
      </c>
      <c r="F28" s="4">
        <v>2139</v>
      </c>
      <c r="G28" s="32">
        <v>0.51846657316503042</v>
      </c>
      <c r="H28" s="4">
        <v>1946</v>
      </c>
      <c r="I28" s="32">
        <v>0.56628982528263105</v>
      </c>
      <c r="J28" s="28" t="s">
        <v>56</v>
      </c>
    </row>
    <row r="29" spans="2:10" ht="14.45" customHeight="1" x14ac:dyDescent="0.25">
      <c r="B29" s="17"/>
      <c r="C29" s="10" t="s">
        <v>25</v>
      </c>
      <c r="D29" s="4">
        <v>2255</v>
      </c>
      <c r="E29" s="27">
        <v>0.73259423503325938</v>
      </c>
      <c r="F29" s="4">
        <v>2034</v>
      </c>
      <c r="G29" s="32">
        <v>0.67551622418879054</v>
      </c>
      <c r="H29" s="4">
        <v>2013</v>
      </c>
      <c r="I29" s="32">
        <v>0.66070541480377543</v>
      </c>
      <c r="J29" s="28" t="s">
        <v>57</v>
      </c>
    </row>
    <row r="30" spans="2:10" ht="14.45" customHeight="1" x14ac:dyDescent="0.25">
      <c r="B30" s="17"/>
      <c r="C30" s="10" t="s">
        <v>26</v>
      </c>
      <c r="D30" s="4">
        <v>609</v>
      </c>
      <c r="E30" s="27">
        <v>0.76354679802955661</v>
      </c>
      <c r="F30" s="4">
        <v>620</v>
      </c>
      <c r="G30" s="32">
        <v>0.69354838709677424</v>
      </c>
      <c r="H30" s="4">
        <v>457</v>
      </c>
      <c r="I30" s="32">
        <v>0.74617067833698025</v>
      </c>
      <c r="J30" s="28" t="s">
        <v>58</v>
      </c>
    </row>
    <row r="31" spans="2:10" ht="14.45" customHeight="1" x14ac:dyDescent="0.25">
      <c r="B31" s="17"/>
      <c r="C31" s="10" t="s">
        <v>11</v>
      </c>
      <c r="D31" s="4">
        <v>156</v>
      </c>
      <c r="E31" s="27">
        <v>0.76923076923076927</v>
      </c>
      <c r="F31" s="4">
        <v>149</v>
      </c>
      <c r="G31" s="32">
        <v>0.81879194630872487</v>
      </c>
      <c r="H31" s="4">
        <v>121</v>
      </c>
      <c r="I31" s="32">
        <v>0.81818181818181823</v>
      </c>
      <c r="J31" s="28" t="s">
        <v>59</v>
      </c>
    </row>
    <row r="32" spans="2:10" ht="14.45" customHeight="1" x14ac:dyDescent="0.25">
      <c r="B32" s="17"/>
      <c r="C32" s="10" t="s">
        <v>27</v>
      </c>
      <c r="D32" s="4">
        <v>1201</v>
      </c>
      <c r="E32" s="27">
        <v>0.56369691923397169</v>
      </c>
      <c r="F32" s="4">
        <v>995</v>
      </c>
      <c r="G32" s="32">
        <v>0.51457286432160809</v>
      </c>
      <c r="H32" s="4">
        <v>807</v>
      </c>
      <c r="I32" s="32">
        <v>0.5985130111524164</v>
      </c>
      <c r="J32" s="28" t="s">
        <v>60</v>
      </c>
    </row>
    <row r="33" spans="2:11" ht="14.45" customHeight="1" x14ac:dyDescent="0.25">
      <c r="B33" s="17"/>
      <c r="C33" s="10" t="s">
        <v>28</v>
      </c>
      <c r="D33" s="4">
        <v>825</v>
      </c>
      <c r="E33" s="27">
        <v>0.63757575757575757</v>
      </c>
      <c r="F33" s="4">
        <v>911</v>
      </c>
      <c r="G33" s="32">
        <v>0.7332601536772777</v>
      </c>
      <c r="H33" s="4">
        <v>860</v>
      </c>
      <c r="I33" s="32">
        <v>0.74767441860465111</v>
      </c>
      <c r="J33" s="28" t="s">
        <v>61</v>
      </c>
    </row>
    <row r="34" spans="2:11" ht="14.45" customHeight="1" x14ac:dyDescent="0.25">
      <c r="B34" s="18"/>
      <c r="C34" s="1" t="s">
        <v>29</v>
      </c>
      <c r="D34" s="4">
        <v>968</v>
      </c>
      <c r="E34" s="27">
        <v>0.51859504132231404</v>
      </c>
      <c r="F34" s="4">
        <v>987</v>
      </c>
      <c r="G34" s="32">
        <v>0.57446808510638303</v>
      </c>
      <c r="H34" s="4">
        <v>1023</v>
      </c>
      <c r="I34" s="32">
        <v>0.58064516129032262</v>
      </c>
      <c r="J34" s="28" t="s">
        <v>62</v>
      </c>
    </row>
    <row r="35" spans="2:11" ht="14.45" customHeight="1" x14ac:dyDescent="0.25">
      <c r="B35" s="19" t="s">
        <v>30</v>
      </c>
      <c r="C35" s="20"/>
      <c r="D35" s="11">
        <v>55693</v>
      </c>
      <c r="E35" s="29">
        <v>0.67549999999999999</v>
      </c>
      <c r="F35" s="11">
        <v>55055</v>
      </c>
      <c r="G35" s="30">
        <v>0.67390791027154662</v>
      </c>
      <c r="H35" s="11">
        <v>53584</v>
      </c>
      <c r="I35" s="30">
        <v>0.66519856673633926</v>
      </c>
      <c r="J35" s="31" t="s">
        <v>63</v>
      </c>
    </row>
    <row r="36" spans="2:11" ht="14.45" customHeight="1" x14ac:dyDescent="0.25"/>
    <row r="37" spans="2:11" ht="14.45" customHeight="1" x14ac:dyDescent="0.25">
      <c r="B37" s="3" t="s">
        <v>34</v>
      </c>
    </row>
    <row r="38" spans="2:11" ht="14.45" customHeight="1" x14ac:dyDescent="0.25">
      <c r="B38" s="5" t="s">
        <v>0</v>
      </c>
      <c r="C38" s="22">
        <v>2013</v>
      </c>
      <c r="D38" s="22"/>
      <c r="E38" s="22">
        <v>2014</v>
      </c>
      <c r="F38" s="22"/>
      <c r="G38" s="22">
        <v>2015</v>
      </c>
      <c r="H38" s="22"/>
      <c r="I38" s="22">
        <v>2016</v>
      </c>
      <c r="J38" s="22"/>
      <c r="K38" s="33"/>
    </row>
    <row r="39" spans="2:11" ht="14.45" customHeight="1" x14ac:dyDescent="0.25">
      <c r="B39" s="5" t="s">
        <v>4</v>
      </c>
      <c r="C39" s="15" t="s">
        <v>2</v>
      </c>
      <c r="D39" s="15" t="s">
        <v>3</v>
      </c>
      <c r="E39" s="15" t="s">
        <v>2</v>
      </c>
      <c r="F39" s="15" t="s">
        <v>3</v>
      </c>
      <c r="G39" s="15" t="s">
        <v>2</v>
      </c>
      <c r="H39" s="15" t="s">
        <v>3</v>
      </c>
      <c r="I39" s="25" t="s">
        <v>2</v>
      </c>
      <c r="J39" s="25" t="s">
        <v>3</v>
      </c>
      <c r="K39" s="26" t="s">
        <v>39</v>
      </c>
    </row>
    <row r="40" spans="2:11" ht="14.45" customHeight="1" x14ac:dyDescent="0.25">
      <c r="B40" s="1" t="s">
        <v>5</v>
      </c>
      <c r="C40" s="4">
        <v>6172</v>
      </c>
      <c r="D40" s="27">
        <v>0.13089999999999999</v>
      </c>
      <c r="E40" s="4">
        <v>6886</v>
      </c>
      <c r="F40" s="27">
        <f>889/E40</f>
        <v>0.12910252686610513</v>
      </c>
      <c r="G40" s="4">
        <v>6169</v>
      </c>
      <c r="H40" s="27">
        <v>0.12044091424866267</v>
      </c>
      <c r="I40" s="4">
        <v>7494</v>
      </c>
      <c r="J40" s="27">
        <v>0.12703496130237524</v>
      </c>
      <c r="K40" s="28" t="s">
        <v>64</v>
      </c>
    </row>
    <row r="41" spans="2:11" ht="14.45" customHeight="1" x14ac:dyDescent="0.25">
      <c r="B41" s="1" t="s">
        <v>6</v>
      </c>
      <c r="C41" s="4">
        <v>17073</v>
      </c>
      <c r="D41" s="27">
        <v>0.13750000000000001</v>
      </c>
      <c r="E41" s="4">
        <v>18869</v>
      </c>
      <c r="F41" s="27">
        <f>2533/E41</f>
        <v>0.13424134824315015</v>
      </c>
      <c r="G41" s="4">
        <v>19311</v>
      </c>
      <c r="H41" s="27">
        <v>0.13650251152193052</v>
      </c>
      <c r="I41" s="4">
        <v>20178</v>
      </c>
      <c r="J41" s="27">
        <v>0.13073644563385867</v>
      </c>
      <c r="K41" s="28" t="s">
        <v>65</v>
      </c>
    </row>
    <row r="42" spans="2:11" ht="14.45" customHeight="1" x14ac:dyDescent="0.25">
      <c r="B42" s="1" t="s">
        <v>7</v>
      </c>
      <c r="C42" s="4">
        <v>7344</v>
      </c>
      <c r="D42" s="27">
        <v>0.436</v>
      </c>
      <c r="E42" s="4">
        <v>8712</v>
      </c>
      <c r="F42" s="27">
        <f>3161/E42</f>
        <v>0.36283287419651056</v>
      </c>
      <c r="G42" s="4">
        <v>7993</v>
      </c>
      <c r="H42" s="27">
        <v>0.35731264856749656</v>
      </c>
      <c r="I42" s="4">
        <v>6911</v>
      </c>
      <c r="J42" s="27">
        <v>0.38865576616987413</v>
      </c>
      <c r="K42" s="28" t="s">
        <v>66</v>
      </c>
    </row>
    <row r="43" spans="2:11" ht="31.5" customHeight="1" x14ac:dyDescent="0.25">
      <c r="B43" s="2" t="s">
        <v>8</v>
      </c>
      <c r="C43" s="4">
        <v>11475</v>
      </c>
      <c r="D43" s="27">
        <v>0.17580000000000001</v>
      </c>
      <c r="E43" s="4">
        <v>12258</v>
      </c>
      <c r="F43" s="27">
        <f>1979/E43</f>
        <v>0.16144558655571872</v>
      </c>
      <c r="G43" s="4">
        <v>13671</v>
      </c>
      <c r="H43" s="27">
        <v>0.15960792919318265</v>
      </c>
      <c r="I43" s="4">
        <v>14168</v>
      </c>
      <c r="J43" s="27">
        <v>0.20200451722190851</v>
      </c>
      <c r="K43" s="28" t="s">
        <v>67</v>
      </c>
    </row>
    <row r="44" spans="2:11" ht="14.45" customHeight="1" x14ac:dyDescent="0.25">
      <c r="B44" s="6" t="s">
        <v>9</v>
      </c>
      <c r="C44" s="7">
        <v>42064</v>
      </c>
      <c r="D44" s="29">
        <v>0.1991</v>
      </c>
      <c r="E44" s="7">
        <v>46725</v>
      </c>
      <c r="F44" s="29">
        <f>8586/E44</f>
        <v>0.18375601926163723</v>
      </c>
      <c r="G44" s="7">
        <v>47144</v>
      </c>
      <c r="H44" s="29">
        <v>0.17853809604615645</v>
      </c>
      <c r="I44" s="7">
        <v>48751</v>
      </c>
      <c r="J44" s="29">
        <v>0.18744230887571536</v>
      </c>
      <c r="K44" s="31" t="s">
        <v>68</v>
      </c>
    </row>
    <row r="45" spans="2:11" ht="14.45" customHeight="1" x14ac:dyDescent="0.25"/>
    <row r="46" spans="2:11" ht="14.45" customHeight="1" x14ac:dyDescent="0.25">
      <c r="B46" s="3" t="s">
        <v>33</v>
      </c>
    </row>
    <row r="47" spans="2:11" ht="14.45" customHeight="1" x14ac:dyDescent="0.25">
      <c r="B47" s="23" t="s">
        <v>0</v>
      </c>
      <c r="C47" s="24"/>
      <c r="D47" s="23">
        <v>2014</v>
      </c>
      <c r="E47" s="24"/>
      <c r="F47" s="23">
        <v>2015</v>
      </c>
      <c r="G47" s="24"/>
      <c r="H47" s="22">
        <v>2016</v>
      </c>
      <c r="I47" s="22"/>
      <c r="J47" s="33"/>
    </row>
    <row r="48" spans="2:11" ht="14.45" customHeight="1" x14ac:dyDescent="0.25">
      <c r="B48" s="8" t="s">
        <v>16</v>
      </c>
      <c r="C48" s="8" t="s">
        <v>15</v>
      </c>
      <c r="D48" s="15" t="s">
        <v>2</v>
      </c>
      <c r="E48" s="15" t="s">
        <v>3</v>
      </c>
      <c r="F48" s="15" t="s">
        <v>2</v>
      </c>
      <c r="G48" s="15" t="s">
        <v>3</v>
      </c>
      <c r="H48" s="25" t="s">
        <v>2</v>
      </c>
      <c r="I48" s="25" t="s">
        <v>3</v>
      </c>
      <c r="J48" s="26" t="s">
        <v>39</v>
      </c>
    </row>
    <row r="49" spans="2:10" ht="14.45" customHeight="1" x14ac:dyDescent="0.25">
      <c r="B49" s="16" t="s">
        <v>5</v>
      </c>
      <c r="C49" s="9" t="s">
        <v>17</v>
      </c>
      <c r="D49" s="4">
        <v>2335</v>
      </c>
      <c r="E49" s="27">
        <v>0.20556745182012848</v>
      </c>
      <c r="F49" s="4">
        <v>2072</v>
      </c>
      <c r="G49" s="27">
        <v>0.18870656370656372</v>
      </c>
      <c r="H49" s="4">
        <v>2755</v>
      </c>
      <c r="I49" s="27">
        <v>0.16297640653357531</v>
      </c>
      <c r="J49" s="28" t="s">
        <v>69</v>
      </c>
    </row>
    <row r="50" spans="2:10" ht="14.45" customHeight="1" x14ac:dyDescent="0.25">
      <c r="B50" s="17"/>
      <c r="C50" s="1" t="s">
        <v>18</v>
      </c>
      <c r="D50" s="4">
        <v>4551</v>
      </c>
      <c r="E50" s="27">
        <v>8.9870358163041092E-2</v>
      </c>
      <c r="F50" s="4">
        <v>4097</v>
      </c>
      <c r="G50" s="27">
        <v>8.5916524286062973E-2</v>
      </c>
      <c r="H50" s="4">
        <v>4739</v>
      </c>
      <c r="I50" s="27">
        <v>0.10614053597805444</v>
      </c>
      <c r="J50" s="28" t="s">
        <v>70</v>
      </c>
    </row>
    <row r="51" spans="2:10" ht="14.45" customHeight="1" x14ac:dyDescent="0.25">
      <c r="B51" s="16" t="s">
        <v>6</v>
      </c>
      <c r="C51" s="1" t="s">
        <v>19</v>
      </c>
      <c r="D51" s="4">
        <v>10109</v>
      </c>
      <c r="E51" s="27">
        <v>7.7455732515580175E-2</v>
      </c>
      <c r="F51" s="4">
        <v>10773</v>
      </c>
      <c r="G51" s="27">
        <v>8.9018843404808312E-2</v>
      </c>
      <c r="H51" s="4">
        <v>11887</v>
      </c>
      <c r="I51" s="27">
        <v>8.2358879448136621E-2</v>
      </c>
      <c r="J51" s="28" t="s">
        <v>71</v>
      </c>
    </row>
    <row r="52" spans="2:10" ht="14.45" customHeight="1" x14ac:dyDescent="0.25">
      <c r="B52" s="17"/>
      <c r="C52" s="1" t="s">
        <v>20</v>
      </c>
      <c r="D52" s="4">
        <v>4042</v>
      </c>
      <c r="E52" s="27">
        <v>0.2738743196437407</v>
      </c>
      <c r="F52" s="4">
        <v>3933</v>
      </c>
      <c r="G52" s="27">
        <v>0.28222730739893209</v>
      </c>
      <c r="H52" s="4">
        <v>3745</v>
      </c>
      <c r="I52" s="27">
        <v>0.28251001335113485</v>
      </c>
      <c r="J52" s="28" t="s">
        <v>72</v>
      </c>
    </row>
    <row r="53" spans="2:10" ht="14.45" customHeight="1" x14ac:dyDescent="0.25">
      <c r="B53" s="17"/>
      <c r="C53" s="1" t="s">
        <v>14</v>
      </c>
      <c r="D53" s="4">
        <v>3455</v>
      </c>
      <c r="E53" s="27">
        <v>7.756874095513748E-2</v>
      </c>
      <c r="F53" s="4">
        <v>3288</v>
      </c>
      <c r="G53" s="27">
        <v>6.9647201946472018E-2</v>
      </c>
      <c r="H53" s="4">
        <v>3027</v>
      </c>
      <c r="I53" s="27">
        <v>6.4089857945160228E-2</v>
      </c>
      <c r="J53" s="28" t="s">
        <v>73</v>
      </c>
    </row>
    <row r="54" spans="2:10" ht="14.45" customHeight="1" x14ac:dyDescent="0.25">
      <c r="B54" s="18"/>
      <c r="C54" s="1" t="s">
        <v>21</v>
      </c>
      <c r="D54" s="4">
        <v>1263</v>
      </c>
      <c r="E54" s="27">
        <v>0.29691211401425177</v>
      </c>
      <c r="F54" s="4">
        <v>1317</v>
      </c>
      <c r="G54" s="27">
        <v>0.25664388762338647</v>
      </c>
      <c r="H54" s="4">
        <v>1519</v>
      </c>
      <c r="I54" s="27">
        <v>0.26793943383805136</v>
      </c>
      <c r="J54" s="28" t="s">
        <v>74</v>
      </c>
    </row>
    <row r="55" spans="2:10" ht="14.45" customHeight="1" x14ac:dyDescent="0.25">
      <c r="B55" s="16" t="s">
        <v>7</v>
      </c>
      <c r="C55" s="10" t="s">
        <v>22</v>
      </c>
      <c r="D55" s="4">
        <v>351</v>
      </c>
      <c r="E55" s="27">
        <v>0.1111111111111111</v>
      </c>
      <c r="F55" s="4">
        <v>296</v>
      </c>
      <c r="G55" s="27">
        <v>5.0675675675675678E-2</v>
      </c>
      <c r="H55" s="4">
        <v>154</v>
      </c>
      <c r="I55" s="27">
        <v>9.7402597402597407E-2</v>
      </c>
      <c r="J55" s="28" t="s">
        <v>75</v>
      </c>
    </row>
    <row r="56" spans="2:10" ht="14.45" customHeight="1" x14ac:dyDescent="0.25">
      <c r="B56" s="17"/>
      <c r="C56" s="10" t="s">
        <v>13</v>
      </c>
      <c r="D56" s="4">
        <v>1476</v>
      </c>
      <c r="E56" s="27">
        <v>0.59281842818428188</v>
      </c>
      <c r="F56" s="4">
        <v>1384</v>
      </c>
      <c r="G56" s="27">
        <v>0.56719653179190754</v>
      </c>
      <c r="H56" s="4">
        <v>1430</v>
      </c>
      <c r="I56" s="27">
        <v>0.58531468531468533</v>
      </c>
      <c r="J56" s="28" t="s">
        <v>76</v>
      </c>
    </row>
    <row r="57" spans="2:10" ht="14.45" customHeight="1" x14ac:dyDescent="0.25">
      <c r="B57" s="17"/>
      <c r="C57" s="10" t="s">
        <v>23</v>
      </c>
      <c r="D57" s="4">
        <v>301</v>
      </c>
      <c r="E57" s="27">
        <v>0.25913621262458469</v>
      </c>
      <c r="F57" s="4">
        <v>309</v>
      </c>
      <c r="G57" s="27">
        <v>0.30744336569579289</v>
      </c>
      <c r="H57" s="4">
        <v>317</v>
      </c>
      <c r="I57" s="27">
        <v>0.22397476340694006</v>
      </c>
      <c r="J57" s="28" t="s">
        <v>77</v>
      </c>
    </row>
    <row r="58" spans="2:10" ht="14.45" customHeight="1" x14ac:dyDescent="0.25">
      <c r="B58" s="17"/>
      <c r="C58" s="10" t="s">
        <v>10</v>
      </c>
      <c r="D58" s="4">
        <v>1277</v>
      </c>
      <c r="E58" s="27">
        <v>0.16758026624902114</v>
      </c>
      <c r="F58" s="4">
        <v>1329</v>
      </c>
      <c r="G58" s="27">
        <v>0.11361926260346125</v>
      </c>
      <c r="H58" s="4">
        <v>511</v>
      </c>
      <c r="I58" s="27">
        <v>1.5655577299412915E-2</v>
      </c>
      <c r="J58" s="28" t="s">
        <v>78</v>
      </c>
    </row>
    <row r="59" spans="2:10" ht="14.45" customHeight="1" x14ac:dyDescent="0.25">
      <c r="B59" s="17"/>
      <c r="C59" s="10" t="s">
        <v>24</v>
      </c>
      <c r="D59" s="4">
        <v>511</v>
      </c>
      <c r="E59" s="27">
        <v>0.40704500978473579</v>
      </c>
      <c r="F59" s="4">
        <v>424</v>
      </c>
      <c r="G59" s="27">
        <v>0.39150943396226418</v>
      </c>
      <c r="H59" s="4">
        <v>499</v>
      </c>
      <c r="I59" s="27">
        <v>0.42885771543086171</v>
      </c>
      <c r="J59" s="28" t="s">
        <v>79</v>
      </c>
    </row>
    <row r="60" spans="2:10" ht="14.45" customHeight="1" x14ac:dyDescent="0.25">
      <c r="B60" s="17"/>
      <c r="C60" s="10" t="s">
        <v>12</v>
      </c>
      <c r="D60" s="4">
        <v>2168</v>
      </c>
      <c r="E60" s="27">
        <v>0.544280442804428</v>
      </c>
      <c r="F60" s="4">
        <v>1992</v>
      </c>
      <c r="G60" s="27">
        <v>0.58483935742971882</v>
      </c>
      <c r="H60" s="4">
        <v>1902</v>
      </c>
      <c r="I60" s="27">
        <v>0.56256572029442697</v>
      </c>
      <c r="J60" s="28" t="s">
        <v>80</v>
      </c>
    </row>
    <row r="61" spans="2:10" ht="14.45" customHeight="1" x14ac:dyDescent="0.25">
      <c r="B61" s="17"/>
      <c r="C61" s="10" t="s">
        <v>25</v>
      </c>
      <c r="D61" s="4">
        <v>1256</v>
      </c>
      <c r="E61" s="27">
        <v>0.40127388535031849</v>
      </c>
      <c r="F61" s="4">
        <v>1031</v>
      </c>
      <c r="G61" s="27">
        <v>0.41028128031037825</v>
      </c>
      <c r="H61" s="4">
        <v>932</v>
      </c>
      <c r="I61" s="27">
        <v>0.38733905579399142</v>
      </c>
      <c r="J61" s="28" t="s">
        <v>81</v>
      </c>
    </row>
    <row r="62" spans="2:10" ht="14.45" customHeight="1" x14ac:dyDescent="0.25">
      <c r="B62" s="17"/>
      <c r="C62" s="10" t="s">
        <v>26</v>
      </c>
      <c r="D62" s="4">
        <v>246</v>
      </c>
      <c r="E62" s="27">
        <v>0.12195121951219512</v>
      </c>
      <c r="F62" s="4">
        <v>21</v>
      </c>
      <c r="G62" s="27">
        <v>0.19047619047619047</v>
      </c>
      <c r="H62" s="4">
        <v>102</v>
      </c>
      <c r="I62" s="27">
        <v>0.39215686274509803</v>
      </c>
      <c r="J62" s="28" t="s">
        <v>82</v>
      </c>
    </row>
    <row r="63" spans="2:10" ht="14.45" customHeight="1" x14ac:dyDescent="0.25">
      <c r="B63" s="17"/>
      <c r="C63" s="10" t="s">
        <v>11</v>
      </c>
      <c r="D63" s="4">
        <v>142</v>
      </c>
      <c r="E63" s="27">
        <v>4.9295774647887321E-2</v>
      </c>
      <c r="F63" s="4">
        <v>117</v>
      </c>
      <c r="G63" s="27">
        <v>7.6923076923076927E-2</v>
      </c>
      <c r="H63" s="4">
        <v>120</v>
      </c>
      <c r="I63" s="27">
        <v>4.1666666666666664E-2</v>
      </c>
      <c r="J63" s="28" t="s">
        <v>83</v>
      </c>
    </row>
    <row r="64" spans="2:10" ht="14.45" customHeight="1" x14ac:dyDescent="0.25">
      <c r="B64" s="17"/>
      <c r="C64" s="10" t="s">
        <v>27</v>
      </c>
      <c r="D64" s="4">
        <v>376</v>
      </c>
      <c r="E64" s="27">
        <v>4.2553191489361701E-2</v>
      </c>
      <c r="F64" s="4">
        <v>462</v>
      </c>
      <c r="G64" s="27">
        <v>4.1125541125541128E-2</v>
      </c>
      <c r="H64" s="4">
        <v>276</v>
      </c>
      <c r="I64" s="27">
        <v>3.6231884057971016E-2</v>
      </c>
      <c r="J64" s="28" t="s">
        <v>84</v>
      </c>
    </row>
    <row r="65" spans="2:10" ht="14.45" customHeight="1" x14ac:dyDescent="0.25">
      <c r="B65" s="17"/>
      <c r="C65" s="10" t="s">
        <v>28</v>
      </c>
      <c r="D65" s="4">
        <v>293</v>
      </c>
      <c r="E65" s="27">
        <v>3.4129692832764506E-2</v>
      </c>
      <c r="F65" s="4">
        <v>271</v>
      </c>
      <c r="G65" s="27">
        <v>5.1660516605166053E-2</v>
      </c>
      <c r="H65" s="4">
        <v>313</v>
      </c>
      <c r="I65" s="27">
        <v>5.1118210862619806E-2</v>
      </c>
      <c r="J65" s="28" t="s">
        <v>85</v>
      </c>
    </row>
    <row r="66" spans="2:10" ht="14.45" customHeight="1" x14ac:dyDescent="0.25">
      <c r="B66" s="18"/>
      <c r="C66" s="1" t="s">
        <v>29</v>
      </c>
      <c r="D66" s="4">
        <v>315</v>
      </c>
      <c r="E66" s="27">
        <v>7.6190476190476197E-2</v>
      </c>
      <c r="F66" s="4">
        <v>357</v>
      </c>
      <c r="G66" s="27">
        <v>2.8011204481792718E-2</v>
      </c>
      <c r="H66" s="4">
        <v>355</v>
      </c>
      <c r="I66" s="27">
        <v>0.10985915492957747</v>
      </c>
      <c r="J66" s="28" t="s">
        <v>86</v>
      </c>
    </row>
    <row r="67" spans="2:10" ht="14.45" customHeight="1" x14ac:dyDescent="0.25">
      <c r="B67" s="19" t="s">
        <v>30</v>
      </c>
      <c r="C67" s="20"/>
      <c r="D67" s="7">
        <v>34467</v>
      </c>
      <c r="E67" s="29">
        <v>0.19170000000000001</v>
      </c>
      <c r="F67" s="7">
        <v>33473</v>
      </c>
      <c r="G67" s="29">
        <v>0.18626953066650734</v>
      </c>
      <c r="H67" s="7">
        <v>34583</v>
      </c>
      <c r="I67" s="29">
        <v>0.18147644796576354</v>
      </c>
      <c r="J67" s="31" t="s">
        <v>87</v>
      </c>
    </row>
    <row r="69" spans="2:10" ht="17.25" x14ac:dyDescent="0.25">
      <c r="B69" s="14" t="s">
        <v>37</v>
      </c>
    </row>
  </sheetData>
  <mergeCells count="25">
    <mergeCell ref="I6:K6"/>
    <mergeCell ref="H15:J15"/>
    <mergeCell ref="I38:K38"/>
    <mergeCell ref="H47:J47"/>
    <mergeCell ref="B49:B50"/>
    <mergeCell ref="B51:B54"/>
    <mergeCell ref="B67:C67"/>
    <mergeCell ref="C38:D38"/>
    <mergeCell ref="B55:B66"/>
    <mergeCell ref="E38:F38"/>
    <mergeCell ref="B47:C47"/>
    <mergeCell ref="D47:E47"/>
    <mergeCell ref="G38:H38"/>
    <mergeCell ref="F47:G47"/>
    <mergeCell ref="B17:B18"/>
    <mergeCell ref="B19:B22"/>
    <mergeCell ref="B23:B34"/>
    <mergeCell ref="B35:C35"/>
    <mergeCell ref="B3:H3"/>
    <mergeCell ref="C6:D6"/>
    <mergeCell ref="E6:F6"/>
    <mergeCell ref="G6:H6"/>
    <mergeCell ref="B15:C15"/>
    <mergeCell ref="D15:E15"/>
    <mergeCell ref="F15:G15"/>
  </mergeCells>
  <hyperlinks>
    <hyperlink ref="B69" r:id="rId1" display="https://www.haigekassa.ee/sites/default/files/Maailmapanga-uuring/veeb_est_summary_report_hk_2015.pdf"/>
  </hyperlinks>
  <pageMargins left="0.7" right="0.7" top="0.75" bottom="0.75" header="0.3" footer="0.3"/>
  <pageSetup paperSize="9" scale="7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Tabel 13,14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2017-06-15T07:05:53Z</dcterms:modified>
</cp:coreProperties>
</file>