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hidePivotFieldList="1" defaultThemeVersion="153222"/>
  <mc:AlternateContent xmlns:mc="http://schemas.openxmlformats.org/markup-compatibility/2006">
    <mc:Choice Requires="x15">
      <x15ac:absPath xmlns:x15ac="http://schemas.microsoft.com/office/spreadsheetml/2010/11/ac" url="\\haigekassa.ee\yldine\P_ravikindlustushyvitised\P11_tervishoiukvaliteet\5_Indikaatorid\Andmepäring exceli tabelid\Indikaatorid arvutamiseks_2017_raport\Usaldusvahemikud\"/>
    </mc:Choice>
  </mc:AlternateContent>
  <bookViews>
    <workbookView xWindow="0" yWindow="0" windowWidth="28800" windowHeight="12900" tabRatio="956"/>
  </bookViews>
  <sheets>
    <sheet name="Kirjeldus" sheetId="51" r:id="rId1"/>
    <sheet name="Aruandesse_2016" sheetId="55" r:id="rId2"/>
    <sheet name="Aruandesse_2015" sheetId="54"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5" l="1"/>
  <c r="F11" i="55"/>
  <c r="F12" i="55"/>
  <c r="F13" i="55"/>
  <c r="F9" i="55"/>
  <c r="F35" i="55" l="1"/>
  <c r="G35" i="55" s="1"/>
  <c r="D35" i="55"/>
  <c r="C35" i="55"/>
  <c r="G34" i="55"/>
  <c r="E34" i="55"/>
  <c r="G33" i="55"/>
  <c r="E33" i="55"/>
  <c r="G32" i="55"/>
  <c r="E32" i="55"/>
  <c r="G31" i="55"/>
  <c r="E31" i="55"/>
  <c r="D13" i="55"/>
  <c r="C13" i="55"/>
  <c r="E12" i="55"/>
  <c r="E11" i="55"/>
  <c r="E10" i="55"/>
  <c r="E9" i="55"/>
  <c r="L12" i="55" l="1"/>
  <c r="K12" i="55"/>
  <c r="L9" i="55"/>
  <c r="K9" i="55"/>
  <c r="E13" i="55"/>
  <c r="G12" i="55" s="1"/>
  <c r="L10" i="55"/>
  <c r="K10" i="55"/>
  <c r="L11" i="55"/>
  <c r="K11" i="55"/>
  <c r="E35" i="55"/>
  <c r="G10" i="55"/>
  <c r="G11" i="55"/>
  <c r="G9" i="55"/>
  <c r="G36" i="54"/>
  <c r="G33" i="54"/>
  <c r="G34" i="54"/>
  <c r="G35" i="54"/>
  <c r="G32" i="54"/>
  <c r="F36" i="54"/>
  <c r="D36" i="54"/>
  <c r="E36" i="54" s="1"/>
  <c r="C36" i="54"/>
  <c r="E35" i="54"/>
  <c r="E34" i="54"/>
  <c r="E33" i="54"/>
  <c r="E32" i="54"/>
  <c r="L13" i="55" l="1"/>
  <c r="K13" i="55"/>
  <c r="D13" i="54"/>
  <c r="C13" i="54"/>
  <c r="E12" i="54"/>
  <c r="E11" i="54"/>
  <c r="E10" i="54"/>
  <c r="E9" i="54"/>
  <c r="E13" i="54" l="1"/>
  <c r="F12" i="54" s="1"/>
  <c r="F9" i="54" l="1"/>
  <c r="F10" i="54"/>
  <c r="F11" i="54"/>
</calcChain>
</file>

<file path=xl/sharedStrings.xml><?xml version="1.0" encoding="utf-8"?>
<sst xmlns="http://schemas.openxmlformats.org/spreadsheetml/2006/main" count="51" uniqueCount="30">
  <si>
    <t>Haigla</t>
  </si>
  <si>
    <t>PERH</t>
  </si>
  <si>
    <t>TÜK</t>
  </si>
  <si>
    <t>ITK</t>
  </si>
  <si>
    <t>Kokku:</t>
  </si>
  <si>
    <t>Taastava Kirurgia Kliinik AS</t>
  </si>
  <si>
    <t>PFU99</t>
  </si>
  <si>
    <t>PFW99</t>
  </si>
  <si>
    <t>Kirurgia indikaator 4: Jäseme amputatsiooni osakaal 30 päeva peale verevoolu taastamise protseduuri</t>
  </si>
  <si>
    <t>2015 teostatud
amputatsiooni ravijuhud 30p peale
verevoolu taastamise protseduuri</t>
  </si>
  <si>
    <t>2015 teostatud
amputatsiooni ravijuhud 30p peale
verevoolu taastamise protseduuri, %</t>
  </si>
  <si>
    <t>2015 teostatud verevoolu taastamise protseduuri ravijuhud</t>
  </si>
  <si>
    <t>PFU76</t>
  </si>
  <si>
    <t>PFU82</t>
  </si>
  <si>
    <t>2015 teostatud
NFQ19 amputatsiooni ravijuhud 30p peale
verevoolu taastamise protseduuri</t>
  </si>
  <si>
    <t>2015 teostatud
NGQ19 amputatsiooni ravijuhud 30p peale
verevoolu taastamise protseduuri</t>
  </si>
  <si>
    <t>2015 teostatud
 NFQ19 (reie) amputatsiooni ravijuhud 30p peale
verevoolu taastamise protseduuri, %</t>
  </si>
  <si>
    <t>2015 teostatud
NGQ19 (sääre) amputatsiooni ravijuhud 30p peale
verevoolu taastamise protseduuri, %</t>
  </si>
  <si>
    <t>2016 teostatud verevoolu taastamise protseduuri ravijuhud</t>
  </si>
  <si>
    <t>2016 teostatud
amputatsiooni ravijuhud 30p peale
verevoolu taastamise protseduuri</t>
  </si>
  <si>
    <t>2016 teostatud
amputatsiooni ravijuhud 30p peale
verevoolu taastamise protseduuri, %</t>
  </si>
  <si>
    <t>2016 teostatud
NFQ19 amputatsiooni ravijuhud 30p peale
verevoolu taastamise protseduuri</t>
  </si>
  <si>
    <t>2016 teostatud
 NFQ19 (reie) amputatsiooni ravijuhud 30p peale
verevoolu taastamise protseduuri, %</t>
  </si>
  <si>
    <t>2016 teostatud
NGQ19 amputatsiooni ravijuhud 30p peale
verevoolu taastamise protseduuri</t>
  </si>
  <si>
    <t>2016 teostatud
NGQ19 (sääre) amputatsiooni ravijuhud 30p peale
verevoolu taastamise protseduuri, %</t>
  </si>
  <si>
    <t>95% usaldusvahemik</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</si>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</sst>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186"/>
      <scheme val="minor"/>
    </font>
    <font>
      <b/>
      <sz val="11"/>
      <color theme="4" tint="-0.249977111117893"/>
      <name val="Calibri"/>
      <family val="2"/>
      <scheme val="minor"/>
    </font>
    <font>
      <b/>
      <sz val="11"/>
      <color theme="1"/>
      <name val="Calibri"/>
      <family val="2"/>
      <scheme val="minor"/>
    </font>
    <font>
      <sz val="8"/>
      <name val="Arial"/>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theme="1"/>
      <name val="Calibri"/>
      <family val="2"/>
      <charset val="186"/>
      <scheme val="minor"/>
    </font>
    <font>
      <sz val="8"/>
      <name val="Arial"/>
      <family val="2"/>
      <charset val="186"/>
    </font>
    <font>
      <sz val="11"/>
      <color theme="0"/>
      <name val="Calibri"/>
      <family val="2"/>
      <charset val="186"/>
      <scheme val="minor"/>
    </font>
    <font>
      <sz val="8"/>
      <name val="Arial"/>
      <family val="2"/>
      <charset val="186"/>
    </font>
    <font>
      <sz val="8"/>
      <name val="Arial"/>
      <family val="2"/>
      <charset val="186"/>
    </font>
    <font>
      <sz val="8"/>
      <name val="Arial"/>
      <family val="2"/>
      <charset val="186"/>
    </font>
    <font>
      <sz val="11"/>
      <color theme="1"/>
      <name val="Calibri"/>
      <family val="2"/>
      <charset val="186"/>
      <scheme val="minor"/>
    </font>
  </fonts>
  <fills count="52">
    <fill>
      <patternFill patternType="none"/>
    </fill>
    <fill>
      <patternFill patternType="gray125"/>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09">
    <xf numFmtId="0" fontId="0" fillId="0" borderId="0"/>
    <xf numFmtId="0" fontId="3" fillId="2" borderId="0"/>
    <xf numFmtId="0" fontId="11"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3" fillId="20" borderId="0" applyNumberFormat="0" applyBorder="0" applyAlignment="0" applyProtection="0"/>
    <xf numFmtId="0" fontId="14" fillId="23" borderId="2" applyNumberFormat="0" applyAlignment="0" applyProtection="0"/>
    <xf numFmtId="0" fontId="15" fillId="15" borderId="3" applyNumberFormat="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2" fillId="13"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21" fillId="0" borderId="7" applyNumberFormat="0" applyFill="0" applyAlignment="0" applyProtection="0"/>
    <xf numFmtId="0" fontId="21" fillId="21" borderId="0" applyNumberFormat="0" applyBorder="0" applyAlignment="0" applyProtection="0"/>
    <xf numFmtId="0" fontId="4" fillId="20" borderId="2" applyNumberFormat="0" applyFont="0" applyAlignment="0" applyProtection="0"/>
    <xf numFmtId="0" fontId="22" fillId="23" borderId="8" applyNumberFormat="0" applyAlignment="0" applyProtection="0"/>
    <xf numFmtId="4" fontId="4" fillId="27" borderId="2" applyNumberFormat="0" applyProtection="0">
      <alignment vertical="center"/>
    </xf>
    <xf numFmtId="4" fontId="25" fillId="28" borderId="2" applyNumberFormat="0" applyProtection="0">
      <alignment vertical="center"/>
    </xf>
    <xf numFmtId="4" fontId="4" fillId="28" borderId="2" applyNumberFormat="0" applyProtection="0">
      <alignment horizontal="left" vertical="center" indent="1"/>
    </xf>
    <xf numFmtId="0" fontId="8" fillId="27" borderId="9" applyNumberFormat="0" applyProtection="0">
      <alignment horizontal="left" vertical="top" indent="1"/>
    </xf>
    <xf numFmtId="4" fontId="4" fillId="29" borderId="2" applyNumberFormat="0" applyProtection="0">
      <alignment horizontal="left" vertical="center" indent="1"/>
    </xf>
    <xf numFmtId="4" fontId="4" fillId="30" borderId="2" applyNumberFormat="0" applyProtection="0">
      <alignment horizontal="right" vertical="center"/>
    </xf>
    <xf numFmtId="4" fontId="4" fillId="31" borderId="2" applyNumberFormat="0" applyProtection="0">
      <alignment horizontal="right" vertical="center"/>
    </xf>
    <xf numFmtId="4" fontId="4" fillId="32" borderId="10" applyNumberFormat="0" applyProtection="0">
      <alignment horizontal="right" vertical="center"/>
    </xf>
    <xf numFmtId="4" fontId="4" fillId="33" borderId="2" applyNumberFormat="0" applyProtection="0">
      <alignment horizontal="right" vertical="center"/>
    </xf>
    <xf numFmtId="4" fontId="4" fillId="34" borderId="2" applyNumberFormat="0" applyProtection="0">
      <alignment horizontal="right" vertical="center"/>
    </xf>
    <xf numFmtId="4" fontId="4" fillId="35" borderId="2" applyNumberFormat="0" applyProtection="0">
      <alignment horizontal="right" vertical="center"/>
    </xf>
    <xf numFmtId="4" fontId="4" fillId="36" borderId="2" applyNumberFormat="0" applyProtection="0">
      <alignment horizontal="right" vertical="center"/>
    </xf>
    <xf numFmtId="4" fontId="4" fillId="37" borderId="2" applyNumberFormat="0" applyProtection="0">
      <alignment horizontal="right" vertical="center"/>
    </xf>
    <xf numFmtId="4" fontId="4" fillId="38" borderId="2" applyNumberFormat="0" applyProtection="0">
      <alignment horizontal="right" vertical="center"/>
    </xf>
    <xf numFmtId="4" fontId="4" fillId="39" borderId="10" applyNumberFormat="0" applyProtection="0">
      <alignment horizontal="left" vertical="center" indent="1"/>
    </xf>
    <xf numFmtId="4" fontId="7" fillId="40" borderId="10" applyNumberFormat="0" applyProtection="0">
      <alignment horizontal="left" vertical="center" indent="1"/>
    </xf>
    <xf numFmtId="4" fontId="7" fillId="40" borderId="10" applyNumberFormat="0" applyProtection="0">
      <alignment horizontal="left" vertical="center" indent="1"/>
    </xf>
    <xf numFmtId="4" fontId="4" fillId="41" borderId="2" applyNumberFormat="0" applyProtection="0">
      <alignment horizontal="right" vertical="center"/>
    </xf>
    <xf numFmtId="4" fontId="4" fillId="42" borderId="10" applyNumberFormat="0" applyProtection="0">
      <alignment horizontal="left" vertical="center" indent="1"/>
    </xf>
    <xf numFmtId="4" fontId="4" fillId="41" borderId="10" applyNumberFormat="0" applyProtection="0">
      <alignment horizontal="left" vertical="center" indent="1"/>
    </xf>
    <xf numFmtId="0" fontId="4" fillId="43" borderId="2" applyNumberFormat="0" applyProtection="0">
      <alignment horizontal="left" vertical="center" indent="1"/>
    </xf>
    <xf numFmtId="0" fontId="4" fillId="40" borderId="9" applyNumberFormat="0" applyProtection="0">
      <alignment horizontal="left" vertical="top" indent="1"/>
    </xf>
    <xf numFmtId="0" fontId="4" fillId="44" borderId="2" applyNumberFormat="0" applyProtection="0">
      <alignment horizontal="left" vertical="center" indent="1"/>
    </xf>
    <xf numFmtId="0" fontId="4" fillId="41" borderId="9" applyNumberFormat="0" applyProtection="0">
      <alignment horizontal="left" vertical="top" indent="1"/>
    </xf>
    <xf numFmtId="0" fontId="4" fillId="45" borderId="2" applyNumberFormat="0" applyProtection="0">
      <alignment horizontal="left" vertical="center" indent="1"/>
    </xf>
    <xf numFmtId="0" fontId="4" fillId="45" borderId="9" applyNumberFormat="0" applyProtection="0">
      <alignment horizontal="left" vertical="top" indent="1"/>
    </xf>
    <xf numFmtId="0" fontId="4" fillId="42" borderId="2" applyNumberFormat="0" applyProtection="0">
      <alignment horizontal="left" vertical="center" indent="1"/>
    </xf>
    <xf numFmtId="0" fontId="4" fillId="42" borderId="9" applyNumberFormat="0" applyProtection="0">
      <alignment horizontal="left" vertical="top" indent="1"/>
    </xf>
    <xf numFmtId="0" fontId="4" fillId="46" borderId="11" applyNumberFormat="0">
      <protection locked="0"/>
    </xf>
    <xf numFmtId="0" fontId="5" fillId="40" borderId="12" applyBorder="0"/>
    <xf numFmtId="4" fontId="6" fillId="47" borderId="9" applyNumberFormat="0" applyProtection="0">
      <alignment vertical="center"/>
    </xf>
    <xf numFmtId="4" fontId="25" fillId="48" borderId="1" applyNumberFormat="0" applyProtection="0">
      <alignment vertical="center"/>
    </xf>
    <xf numFmtId="4" fontId="6" fillId="43" borderId="9" applyNumberFormat="0" applyProtection="0">
      <alignment horizontal="left" vertical="center" indent="1"/>
    </xf>
    <xf numFmtId="0" fontId="6" fillId="47" borderId="9" applyNumberFormat="0" applyProtection="0">
      <alignment horizontal="left" vertical="top" indent="1"/>
    </xf>
    <xf numFmtId="4" fontId="4" fillId="0" borderId="2" applyNumberFormat="0" applyProtection="0">
      <alignment horizontal="right" vertical="center"/>
    </xf>
    <xf numFmtId="4" fontId="25" fillId="49" borderId="2" applyNumberFormat="0" applyProtection="0">
      <alignment horizontal="right" vertical="center"/>
    </xf>
    <xf numFmtId="4" fontId="4" fillId="29" borderId="2" applyNumberFormat="0" applyProtection="0">
      <alignment horizontal="left" vertical="center" indent="1"/>
    </xf>
    <xf numFmtId="0" fontId="6" fillId="41" borderId="9" applyNumberFormat="0" applyProtection="0">
      <alignment horizontal="left" vertical="top" indent="1"/>
    </xf>
    <xf numFmtId="4" fontId="9" fillId="50" borderId="10" applyNumberFormat="0" applyProtection="0">
      <alignment horizontal="left" vertical="center" indent="1"/>
    </xf>
    <xf numFmtId="0" fontId="4" fillId="51" borderId="1"/>
    <xf numFmtId="4" fontId="10" fillId="46" borderId="2" applyNumberFormat="0" applyProtection="0">
      <alignment horizontal="right" vertical="center"/>
    </xf>
    <xf numFmtId="0" fontId="23" fillId="0" borderId="0" applyNumberFormat="0" applyFill="0" applyBorder="0" applyAlignment="0" applyProtection="0"/>
    <xf numFmtId="0" fontId="16" fillId="0" borderId="13" applyNumberFormat="0" applyFill="0" applyAlignment="0" applyProtection="0"/>
    <xf numFmtId="0" fontId="24" fillId="0" borderId="0" applyNumberFormat="0" applyFill="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7"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3" fillId="20" borderId="2" applyNumberFormat="0" applyFont="0" applyAlignment="0" applyProtection="0"/>
    <xf numFmtId="4" fontId="3" fillId="27" borderId="2" applyNumberFormat="0" applyProtection="0">
      <alignment vertical="center"/>
    </xf>
    <xf numFmtId="4" fontId="3" fillId="28" borderId="2" applyNumberFormat="0" applyProtection="0">
      <alignment horizontal="left" vertical="center" indent="1"/>
    </xf>
    <xf numFmtId="4" fontId="3" fillId="29" borderId="2" applyNumberFormat="0" applyProtection="0">
      <alignment horizontal="left" vertical="center" indent="1"/>
    </xf>
    <xf numFmtId="4" fontId="3" fillId="30" borderId="2" applyNumberFormat="0" applyProtection="0">
      <alignment horizontal="right" vertical="center"/>
    </xf>
    <xf numFmtId="4" fontId="3" fillId="31" borderId="2" applyNumberFormat="0" applyProtection="0">
      <alignment horizontal="right" vertical="center"/>
    </xf>
    <xf numFmtId="4" fontId="3" fillId="32" borderId="10" applyNumberFormat="0" applyProtection="0">
      <alignment horizontal="right" vertical="center"/>
    </xf>
    <xf numFmtId="4" fontId="3" fillId="33" borderId="2" applyNumberFormat="0" applyProtection="0">
      <alignment horizontal="right" vertical="center"/>
    </xf>
    <xf numFmtId="4" fontId="3" fillId="34" borderId="2" applyNumberFormat="0" applyProtection="0">
      <alignment horizontal="right" vertical="center"/>
    </xf>
    <xf numFmtId="4" fontId="3" fillId="35" borderId="2" applyNumberFormat="0" applyProtection="0">
      <alignment horizontal="right" vertical="center"/>
    </xf>
    <xf numFmtId="4" fontId="3" fillId="36" borderId="2" applyNumberFormat="0" applyProtection="0">
      <alignment horizontal="right" vertical="center"/>
    </xf>
    <xf numFmtId="4" fontId="3" fillId="37" borderId="2" applyNumberFormat="0" applyProtection="0">
      <alignment horizontal="right" vertical="center"/>
    </xf>
    <xf numFmtId="4" fontId="3" fillId="38" borderId="2" applyNumberFormat="0" applyProtection="0">
      <alignment horizontal="right" vertical="center"/>
    </xf>
    <xf numFmtId="4" fontId="3" fillId="39" borderId="10" applyNumberFormat="0" applyProtection="0">
      <alignment horizontal="left" vertical="center" indent="1"/>
    </xf>
    <xf numFmtId="0" fontId="11" fillId="15" borderId="0" applyNumberFormat="0" applyBorder="0" applyAlignment="0" applyProtection="0"/>
    <xf numFmtId="4" fontId="3" fillId="41" borderId="2" applyNumberFormat="0" applyProtection="0">
      <alignment horizontal="right" vertical="center"/>
    </xf>
    <xf numFmtId="4" fontId="3" fillId="42" borderId="10" applyNumberFormat="0" applyProtection="0">
      <alignment horizontal="left" vertical="center" indent="1"/>
    </xf>
    <xf numFmtId="4" fontId="3" fillId="41" borderId="10" applyNumberFormat="0" applyProtection="0">
      <alignment horizontal="left" vertical="center" indent="1"/>
    </xf>
    <xf numFmtId="0" fontId="3" fillId="43" borderId="2" applyNumberFormat="0" applyProtection="0">
      <alignment horizontal="left" vertical="center" indent="1"/>
    </xf>
    <xf numFmtId="0" fontId="3" fillId="40" borderId="9" applyNumberFormat="0" applyProtection="0">
      <alignment horizontal="left" vertical="top" indent="1"/>
    </xf>
    <xf numFmtId="0" fontId="3" fillId="44" borderId="2" applyNumberFormat="0" applyProtection="0">
      <alignment horizontal="left" vertical="center" indent="1"/>
    </xf>
    <xf numFmtId="0" fontId="3" fillId="41" borderId="9" applyNumberFormat="0" applyProtection="0">
      <alignment horizontal="left" vertical="top" indent="1"/>
    </xf>
    <xf numFmtId="0" fontId="3" fillId="45" borderId="2" applyNumberFormat="0" applyProtection="0">
      <alignment horizontal="left" vertical="center" indent="1"/>
    </xf>
    <xf numFmtId="0" fontId="3" fillId="45" borderId="9" applyNumberFormat="0" applyProtection="0">
      <alignment horizontal="left" vertical="top" indent="1"/>
    </xf>
    <xf numFmtId="0" fontId="3" fillId="42" borderId="2" applyNumberFormat="0" applyProtection="0">
      <alignment horizontal="left" vertical="center" indent="1"/>
    </xf>
    <xf numFmtId="0" fontId="3" fillId="42" borderId="9" applyNumberFormat="0" applyProtection="0">
      <alignment horizontal="left" vertical="top" indent="1"/>
    </xf>
    <xf numFmtId="0" fontId="3" fillId="46" borderId="11" applyNumberFormat="0">
      <protection locked="0"/>
    </xf>
    <xf numFmtId="0" fontId="11" fillId="11" borderId="0" applyNumberFormat="0" applyBorder="0" applyAlignment="0" applyProtection="0"/>
    <xf numFmtId="4" fontId="3" fillId="0" borderId="2" applyNumberFormat="0" applyProtection="0">
      <alignment horizontal="right" vertical="center"/>
    </xf>
    <xf numFmtId="4" fontId="3" fillId="29" borderId="2" applyNumberFormat="0" applyProtection="0">
      <alignment horizontal="left" vertical="center" indent="1"/>
    </xf>
    <xf numFmtId="0" fontId="11" fillId="7" borderId="0" applyNumberFormat="0" applyBorder="0" applyAlignment="0" applyProtection="0"/>
    <xf numFmtId="0" fontId="3" fillId="51" borderId="1"/>
    <xf numFmtId="0" fontId="11"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9" fillId="2" borderId="0"/>
    <xf numFmtId="0" fontId="30" fillId="2" borderId="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7" fillId="2" borderId="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31" fillId="2" borderId="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9" fontId="32" fillId="0" borderId="0" applyFont="0" applyFill="0" applyBorder="0" applyAlignment="0" applyProtection="0"/>
  </cellStyleXfs>
  <cellXfs count="25">
    <xf numFmtId="0" fontId="0" fillId="0" borderId="0" xfId="0"/>
    <xf numFmtId="0" fontId="0" fillId="0" borderId="1" xfId="0" applyBorder="1"/>
    <xf numFmtId="0" fontId="2" fillId="0" borderId="1" xfId="0" applyFont="1" applyBorder="1"/>
    <xf numFmtId="9" fontId="26" fillId="0" borderId="1" xfId="0" applyNumberFormat="1" applyFont="1" applyBorder="1"/>
    <xf numFmtId="9" fontId="0" fillId="0" borderId="1" xfId="0" applyNumberFormat="1" applyBorder="1"/>
    <xf numFmtId="0" fontId="0" fillId="0" borderId="1" xfId="0" applyFont="1" applyBorder="1"/>
    <xf numFmtId="9" fontId="28" fillId="0" borderId="0" xfId="0" applyNumberFormat="1" applyFont="1"/>
    <xf numFmtId="0" fontId="2" fillId="0" borderId="1" xfId="0" applyFont="1" applyFill="1" applyBorder="1" applyAlignment="1"/>
    <xf numFmtId="0" fontId="26" fillId="0" borderId="0" xfId="0" applyFont="1" applyBorder="1" applyAlignment="1">
      <alignment vertical="center"/>
    </xf>
    <xf numFmtId="0" fontId="2" fillId="0" borderId="0" xfId="0" applyFont="1" applyFill="1" applyBorder="1" applyAlignment="1"/>
    <xf numFmtId="0" fontId="2" fillId="0" borderId="0" xfId="0" applyFont="1" applyBorder="1" applyAlignment="1">
      <alignment vertical="center"/>
    </xf>
    <xf numFmtId="0" fontId="1" fillId="0" borderId="0" xfId="0" applyFont="1" applyAlignment="1">
      <alignment horizontal="left"/>
    </xf>
    <xf numFmtId="0" fontId="0" fillId="0" borderId="0" xfId="0" applyNumberFormat="1"/>
    <xf numFmtId="0" fontId="0" fillId="0" borderId="1" xfId="0" applyNumberFormat="1" applyBorder="1"/>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Border="1" applyAlignment="1">
      <alignment horizontal="center" wrapText="1"/>
    </xf>
    <xf numFmtId="164" fontId="0" fillId="0" borderId="0" xfId="0" applyNumberFormat="1"/>
    <xf numFmtId="9" fontId="0" fillId="0" borderId="1" xfId="408" applyFont="1" applyBorder="1" applyAlignment="1">
      <alignment horizontal="right"/>
    </xf>
    <xf numFmtId="9" fontId="26" fillId="0" borderId="1" xfId="408" applyFont="1" applyBorder="1" applyAlignment="1">
      <alignment horizontal="right"/>
    </xf>
  </cellXfs>
  <cellStyles count="409">
    <cellStyle name="Accent1 - 20%" xfId="3"/>
    <cellStyle name="Accent1 - 40%" xfId="4"/>
    <cellStyle name="Accent1 - 60%" xfId="5"/>
    <cellStyle name="Accent1 10" xfId="158"/>
    <cellStyle name="Accent1 11" xfId="169"/>
    <cellStyle name="Accent1 12" xfId="172"/>
    <cellStyle name="Accent1 13" xfId="197"/>
    <cellStyle name="Accent1 14" xfId="199"/>
    <cellStyle name="Accent1 15" xfId="201"/>
    <cellStyle name="Accent1 16" xfId="182"/>
    <cellStyle name="Accent1 17" xfId="202"/>
    <cellStyle name="Accent1 18" xfId="222"/>
    <cellStyle name="Accent1 19" xfId="223"/>
    <cellStyle name="Accent1 2" xfId="2"/>
    <cellStyle name="Accent1 20" xfId="225"/>
    <cellStyle name="Accent1 21" xfId="227"/>
    <cellStyle name="Accent1 22" xfId="271"/>
    <cellStyle name="Accent1 23" xfId="275"/>
    <cellStyle name="Accent1 24" xfId="277"/>
    <cellStyle name="Accent1 25" xfId="280"/>
    <cellStyle name="Accent1 26" xfId="281"/>
    <cellStyle name="Accent1 27" xfId="287"/>
    <cellStyle name="Accent1 28" xfId="260"/>
    <cellStyle name="Accent1 29" xfId="299"/>
    <cellStyle name="Accent1 3" xfId="86"/>
    <cellStyle name="Accent1 30" xfId="302"/>
    <cellStyle name="Accent1 31" xfId="304"/>
    <cellStyle name="Accent1 32" xfId="306"/>
    <cellStyle name="Accent1 33" xfId="308"/>
    <cellStyle name="Accent1 34" xfId="310"/>
    <cellStyle name="Accent1 35" xfId="311"/>
    <cellStyle name="Accent1 36" xfId="352"/>
    <cellStyle name="Accent1 37" xfId="356"/>
    <cellStyle name="Accent1 38" xfId="350"/>
    <cellStyle name="Accent1 39" xfId="365"/>
    <cellStyle name="Accent1 4" xfId="105"/>
    <cellStyle name="Accent1 40" xfId="368"/>
    <cellStyle name="Accent1 41" xfId="369"/>
    <cellStyle name="Accent1 42" xfId="372"/>
    <cellStyle name="Accent1 43" xfId="363"/>
    <cellStyle name="Accent1 44" xfId="376"/>
    <cellStyle name="Accent1 45" xfId="355"/>
    <cellStyle name="Accent1 46" xfId="377"/>
    <cellStyle name="Accent1 47" xfId="388"/>
    <cellStyle name="Accent1 48" xfId="390"/>
    <cellStyle name="Accent1 49" xfId="407"/>
    <cellStyle name="Accent1 5" xfId="107"/>
    <cellStyle name="Accent1 50" xfId="392"/>
    <cellStyle name="Accent1 6" xfId="109"/>
    <cellStyle name="Accent1 7" xfId="111"/>
    <cellStyle name="Accent1 8" xfId="151"/>
    <cellStyle name="Accent1 9" xfId="157"/>
    <cellStyle name="Accent2 - 20%" xfId="7"/>
    <cellStyle name="Accent2 - 40%" xfId="8"/>
    <cellStyle name="Accent2 - 60%" xfId="9"/>
    <cellStyle name="Accent2 10" xfId="159"/>
    <cellStyle name="Accent2 11" xfId="168"/>
    <cellStyle name="Accent2 12" xfId="174"/>
    <cellStyle name="Accent2 13" xfId="196"/>
    <cellStyle name="Accent2 14" xfId="198"/>
    <cellStyle name="Accent2 15" xfId="200"/>
    <cellStyle name="Accent2 16" xfId="183"/>
    <cellStyle name="Accent2 17" xfId="204"/>
    <cellStyle name="Accent2 18" xfId="220"/>
    <cellStyle name="Accent2 19" xfId="203"/>
    <cellStyle name="Accent2 2" xfId="6"/>
    <cellStyle name="Accent2 20" xfId="224"/>
    <cellStyle name="Accent2 21" xfId="230"/>
    <cellStyle name="Accent2 22" xfId="269"/>
    <cellStyle name="Accent2 23" xfId="273"/>
    <cellStyle name="Accent2 24" xfId="276"/>
    <cellStyle name="Accent2 25" xfId="279"/>
    <cellStyle name="Accent2 26" xfId="270"/>
    <cellStyle name="Accent2 27" xfId="284"/>
    <cellStyle name="Accent2 28" xfId="253"/>
    <cellStyle name="Accent2 29" xfId="297"/>
    <cellStyle name="Accent2 3" xfId="87"/>
    <cellStyle name="Accent2 30" xfId="300"/>
    <cellStyle name="Accent2 31" xfId="303"/>
    <cellStyle name="Accent2 32" xfId="305"/>
    <cellStyle name="Accent2 33" xfId="307"/>
    <cellStyle name="Accent2 34" xfId="309"/>
    <cellStyle name="Accent2 35" xfId="314"/>
    <cellStyle name="Accent2 36" xfId="351"/>
    <cellStyle name="Accent2 37" xfId="353"/>
    <cellStyle name="Accent2 38" xfId="346"/>
    <cellStyle name="Accent2 39" xfId="362"/>
    <cellStyle name="Accent2 4" xfId="104"/>
    <cellStyle name="Accent2 40" xfId="366"/>
    <cellStyle name="Accent2 41" xfId="364"/>
    <cellStyle name="Accent2 42" xfId="371"/>
    <cellStyle name="Accent2 43" xfId="359"/>
    <cellStyle name="Accent2 44" xfId="375"/>
    <cellStyle name="Accent2 45" xfId="322"/>
    <cellStyle name="Accent2 46" xfId="378"/>
    <cellStyle name="Accent2 47" xfId="387"/>
    <cellStyle name="Accent2 48" xfId="391"/>
    <cellStyle name="Accent2 49" xfId="406"/>
    <cellStyle name="Accent2 5" xfId="106"/>
    <cellStyle name="Accent2 50" xfId="394"/>
    <cellStyle name="Accent2 6" xfId="108"/>
    <cellStyle name="Accent2 7" xfId="112"/>
    <cellStyle name="Accent2 8" xfId="149"/>
    <cellStyle name="Accent2 9" xfId="156"/>
    <cellStyle name="Accent3 - 20%" xfId="11"/>
    <cellStyle name="Accent3 - 40%" xfId="12"/>
    <cellStyle name="Accent3 - 60%" xfId="13"/>
    <cellStyle name="Accent3 10" xfId="160"/>
    <cellStyle name="Accent3 11" xfId="167"/>
    <cellStyle name="Accent3 12" xfId="175"/>
    <cellStyle name="Accent3 13" xfId="194"/>
    <cellStyle name="Accent3 14" xfId="173"/>
    <cellStyle name="Accent3 15" xfId="195"/>
    <cellStyle name="Accent3 16" xfId="184"/>
    <cellStyle name="Accent3 17" xfId="206"/>
    <cellStyle name="Accent3 18" xfId="218"/>
    <cellStyle name="Accent3 19" xfId="205"/>
    <cellStyle name="Accent3 2" xfId="10"/>
    <cellStyle name="Accent3 20" xfId="221"/>
    <cellStyle name="Accent3 21" xfId="233"/>
    <cellStyle name="Accent3 22" xfId="266"/>
    <cellStyle name="Accent3 23" xfId="231"/>
    <cellStyle name="Accent3 24" xfId="268"/>
    <cellStyle name="Accent3 25" xfId="228"/>
    <cellStyle name="Accent3 26" xfId="267"/>
    <cellStyle name="Accent3 27" xfId="283"/>
    <cellStyle name="Accent3 28" xfId="250"/>
    <cellStyle name="Accent3 29" xfId="294"/>
    <cellStyle name="Accent3 3" xfId="89"/>
    <cellStyle name="Accent3 30" xfId="252"/>
    <cellStyle name="Accent3 31" xfId="296"/>
    <cellStyle name="Accent3 32" xfId="256"/>
    <cellStyle name="Accent3 33" xfId="298"/>
    <cellStyle name="Accent3 34" xfId="301"/>
    <cellStyle name="Accent3 35" xfId="317"/>
    <cellStyle name="Accent3 36" xfId="348"/>
    <cellStyle name="Accent3 37" xfId="315"/>
    <cellStyle name="Accent3 38" xfId="342"/>
    <cellStyle name="Accent3 39" xfId="360"/>
    <cellStyle name="Accent3 4" xfId="102"/>
    <cellStyle name="Accent3 40" xfId="344"/>
    <cellStyle name="Accent3 41" xfId="361"/>
    <cellStyle name="Accent3 42" xfId="367"/>
    <cellStyle name="Accent3 43" xfId="312"/>
    <cellStyle name="Accent3 44" xfId="374"/>
    <cellStyle name="Accent3 45" xfId="328"/>
    <cellStyle name="Accent3 46" xfId="379"/>
    <cellStyle name="Accent3 47" xfId="386"/>
    <cellStyle name="Accent3 48" xfId="393"/>
    <cellStyle name="Accent3 49" xfId="405"/>
    <cellStyle name="Accent3 5" xfId="88"/>
    <cellStyle name="Accent3 50" xfId="396"/>
    <cellStyle name="Accent3 6" xfId="103"/>
    <cellStyle name="Accent3 7" xfId="113"/>
    <cellStyle name="Accent3 8" xfId="146"/>
    <cellStyle name="Accent3 9" xfId="155"/>
    <cellStyle name="Accent4 - 20%" xfId="15"/>
    <cellStyle name="Accent4 - 40%" xfId="16"/>
    <cellStyle name="Accent4 - 60%" xfId="17"/>
    <cellStyle name="Accent4 10" xfId="161"/>
    <cellStyle name="Accent4 11" xfId="166"/>
    <cellStyle name="Accent4 12" xfId="177"/>
    <cellStyle name="Accent4 13" xfId="192"/>
    <cellStyle name="Accent4 14" xfId="176"/>
    <cellStyle name="Accent4 15" xfId="193"/>
    <cellStyle name="Accent4 16" xfId="185"/>
    <cellStyle name="Accent4 17" xfId="207"/>
    <cellStyle name="Accent4 18" xfId="217"/>
    <cellStyle name="Accent4 19" xfId="208"/>
    <cellStyle name="Accent4 2" xfId="14"/>
    <cellStyle name="Accent4 20" xfId="219"/>
    <cellStyle name="Accent4 21" xfId="235"/>
    <cellStyle name="Accent4 22" xfId="264"/>
    <cellStyle name="Accent4 23" xfId="234"/>
    <cellStyle name="Accent4 24" xfId="265"/>
    <cellStyle name="Accent4 25" xfId="232"/>
    <cellStyle name="Accent4 26" xfId="263"/>
    <cellStyle name="Accent4 27" xfId="274"/>
    <cellStyle name="Accent4 28" xfId="248"/>
    <cellStyle name="Accent4 29" xfId="292"/>
    <cellStyle name="Accent4 3" xfId="91"/>
    <cellStyle name="Accent4 30" xfId="249"/>
    <cellStyle name="Accent4 31" xfId="293"/>
    <cellStyle name="Accent4 32" xfId="251"/>
    <cellStyle name="Accent4 33" xfId="295"/>
    <cellStyle name="Accent4 34" xfId="255"/>
    <cellStyle name="Accent4 35" xfId="320"/>
    <cellStyle name="Accent4 36" xfId="345"/>
    <cellStyle name="Accent4 37" xfId="318"/>
    <cellStyle name="Accent4 38" xfId="338"/>
    <cellStyle name="Accent4 39" xfId="358"/>
    <cellStyle name="Accent4 4" xfId="100"/>
    <cellStyle name="Accent4 40" xfId="341"/>
    <cellStyle name="Accent4 41" xfId="357"/>
    <cellStyle name="Accent4 42" xfId="347"/>
    <cellStyle name="Accent4 43" xfId="321"/>
    <cellStyle name="Accent4 44" xfId="373"/>
    <cellStyle name="Accent4 45" xfId="330"/>
    <cellStyle name="Accent4 46" xfId="380"/>
    <cellStyle name="Accent4 47" xfId="385"/>
    <cellStyle name="Accent4 48" xfId="395"/>
    <cellStyle name="Accent4 49" xfId="404"/>
    <cellStyle name="Accent4 5" xfId="90"/>
    <cellStyle name="Accent4 50" xfId="399"/>
    <cellStyle name="Accent4 6" xfId="101"/>
    <cellStyle name="Accent4 7" xfId="114"/>
    <cellStyle name="Accent4 8" xfId="133"/>
    <cellStyle name="Accent4 9" xfId="154"/>
    <cellStyle name="Accent5 - 20%" xfId="19"/>
    <cellStyle name="Accent5 - 40%" xfId="20"/>
    <cellStyle name="Accent5 - 60%" xfId="21"/>
    <cellStyle name="Accent5 10" xfId="162"/>
    <cellStyle name="Accent5 11" xfId="165"/>
    <cellStyle name="Accent5 12" xfId="179"/>
    <cellStyle name="Accent5 13" xfId="190"/>
    <cellStyle name="Accent5 14" xfId="178"/>
    <cellStyle name="Accent5 15" xfId="191"/>
    <cellStyle name="Accent5 16" xfId="186"/>
    <cellStyle name="Accent5 17" xfId="209"/>
    <cellStyle name="Accent5 18" xfId="215"/>
    <cellStyle name="Accent5 19" xfId="210"/>
    <cellStyle name="Accent5 2" xfId="18"/>
    <cellStyle name="Accent5 20" xfId="216"/>
    <cellStyle name="Accent5 21" xfId="239"/>
    <cellStyle name="Accent5 22" xfId="261"/>
    <cellStyle name="Accent5 23" xfId="238"/>
    <cellStyle name="Accent5 24" xfId="262"/>
    <cellStyle name="Accent5 25" xfId="237"/>
    <cellStyle name="Accent5 26" xfId="257"/>
    <cellStyle name="Accent5 27" xfId="229"/>
    <cellStyle name="Accent5 28" xfId="278"/>
    <cellStyle name="Accent5 29" xfId="289"/>
    <cellStyle name="Accent5 3" xfId="93"/>
    <cellStyle name="Accent5 30" xfId="272"/>
    <cellStyle name="Accent5 31" xfId="290"/>
    <cellStyle name="Accent5 32" xfId="246"/>
    <cellStyle name="Accent5 33" xfId="291"/>
    <cellStyle name="Accent5 34" xfId="247"/>
    <cellStyle name="Accent5 35" xfId="324"/>
    <cellStyle name="Accent5 36" xfId="343"/>
    <cellStyle name="Accent5 37" xfId="323"/>
    <cellStyle name="Accent5 38" xfId="336"/>
    <cellStyle name="Accent5 39" xfId="354"/>
    <cellStyle name="Accent5 4" xfId="98"/>
    <cellStyle name="Accent5 40" xfId="337"/>
    <cellStyle name="Accent5 41" xfId="313"/>
    <cellStyle name="Accent5 42" xfId="339"/>
    <cellStyle name="Accent5 43" xfId="325"/>
    <cellStyle name="Accent5 44" xfId="370"/>
    <cellStyle name="Accent5 45" xfId="331"/>
    <cellStyle name="Accent5 46" xfId="381"/>
    <cellStyle name="Accent5 47" xfId="384"/>
    <cellStyle name="Accent5 48" xfId="397"/>
    <cellStyle name="Accent5 49" xfId="403"/>
    <cellStyle name="Accent5 5" xfId="92"/>
    <cellStyle name="Accent5 50" xfId="400"/>
    <cellStyle name="Accent5 6" xfId="99"/>
    <cellStyle name="Accent5 7" xfId="115"/>
    <cellStyle name="Accent5 8" xfId="118"/>
    <cellStyle name="Accent5 9" xfId="153"/>
    <cellStyle name="Accent6 - 20%" xfId="23"/>
    <cellStyle name="Accent6 - 40%" xfId="24"/>
    <cellStyle name="Accent6 - 60%" xfId="25"/>
    <cellStyle name="Accent6 10" xfId="163"/>
    <cellStyle name="Accent6 11" xfId="164"/>
    <cellStyle name="Accent6 12" xfId="181"/>
    <cellStyle name="Accent6 13" xfId="189"/>
    <cellStyle name="Accent6 14" xfId="180"/>
    <cellStyle name="Accent6 15" xfId="188"/>
    <cellStyle name="Accent6 16" xfId="187"/>
    <cellStyle name="Accent6 17" xfId="211"/>
    <cellStyle name="Accent6 18" xfId="213"/>
    <cellStyle name="Accent6 19" xfId="212"/>
    <cellStyle name="Accent6 2" xfId="22"/>
    <cellStyle name="Accent6 20" xfId="214"/>
    <cellStyle name="Accent6 21" xfId="240"/>
    <cellStyle name="Accent6 22" xfId="259"/>
    <cellStyle name="Accent6 23" xfId="241"/>
    <cellStyle name="Accent6 24" xfId="258"/>
    <cellStyle name="Accent6 25" xfId="242"/>
    <cellStyle name="Accent6 26" xfId="254"/>
    <cellStyle name="Accent6 27" xfId="236"/>
    <cellStyle name="Accent6 28" xfId="245"/>
    <cellStyle name="Accent6 29" xfId="288"/>
    <cellStyle name="Accent6 3" xfId="94"/>
    <cellStyle name="Accent6 30" xfId="282"/>
    <cellStyle name="Accent6 31" xfId="286"/>
    <cellStyle name="Accent6 32" xfId="244"/>
    <cellStyle name="Accent6 33" xfId="285"/>
    <cellStyle name="Accent6 34" xfId="243"/>
    <cellStyle name="Accent6 35" xfId="326"/>
    <cellStyle name="Accent6 36" xfId="340"/>
    <cellStyle name="Accent6 37" xfId="327"/>
    <cellStyle name="Accent6 38" xfId="334"/>
    <cellStyle name="Accent6 39" xfId="316"/>
    <cellStyle name="Accent6 4" xfId="97"/>
    <cellStyle name="Accent6 40" xfId="333"/>
    <cellStyle name="Accent6 41" xfId="319"/>
    <cellStyle name="Accent6 42" xfId="335"/>
    <cellStyle name="Accent6 43" xfId="329"/>
    <cellStyle name="Accent6 44" xfId="349"/>
    <cellStyle name="Accent6 45" xfId="332"/>
    <cellStyle name="Accent6 46" xfId="382"/>
    <cellStyle name="Accent6 47" xfId="383"/>
    <cellStyle name="Accent6 48" xfId="398"/>
    <cellStyle name="Accent6 49" xfId="402"/>
    <cellStyle name="Accent6 5" xfId="95"/>
    <cellStyle name="Accent6 50" xfId="401"/>
    <cellStyle name="Accent6 6" xfId="96"/>
    <cellStyle name="Accent6 7" xfId="116"/>
    <cellStyle name="Accent6 8" xfId="117"/>
    <cellStyle name="Accent6 9" xfId="152"/>
    <cellStyle name="Bad 2" xfId="26"/>
    <cellStyle name="Calculation 2" xfId="27"/>
    <cellStyle name="Check Cell 2" xfId="28"/>
    <cellStyle name="Emphasis 1" xfId="29"/>
    <cellStyle name="Emphasis 2" xfId="30"/>
    <cellStyle name="Emphasis 3"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3" xfId="110"/>
    <cellStyle name="Normal 4" xfId="170"/>
    <cellStyle name="Normal 5" xfId="171"/>
    <cellStyle name="Normal 5 2" xfId="226"/>
    <cellStyle name="Normal 6" xfId="389"/>
    <cellStyle name="Note 2" xfId="40"/>
    <cellStyle name="Note 3" xfId="119"/>
    <cellStyle name="Output 2" xfId="41"/>
    <cellStyle name="Percent" xfId="408" builtinId="5"/>
    <cellStyle name="SAPBEXaggData" xfId="42"/>
    <cellStyle name="SAPBEXaggData 2" xfId="120"/>
    <cellStyle name="SAPBEXaggDataEmph" xfId="43"/>
    <cellStyle name="SAPBEXaggItem" xfId="44"/>
    <cellStyle name="SAPBEXaggItem 2" xfId="121"/>
    <cellStyle name="SAPBEXaggItemX" xfId="45"/>
    <cellStyle name="SAPBEXchaText" xfId="46"/>
    <cellStyle name="SAPBEXchaText 2" xfId="122"/>
    <cellStyle name="SAPBEXexcBad7" xfId="47"/>
    <cellStyle name="SAPBEXexcBad7 2" xfId="123"/>
    <cellStyle name="SAPBEXexcBad8" xfId="48"/>
    <cellStyle name="SAPBEXexcBad8 2" xfId="124"/>
    <cellStyle name="SAPBEXexcBad9" xfId="49"/>
    <cellStyle name="SAPBEXexcBad9 2" xfId="125"/>
    <cellStyle name="SAPBEXexcCritical4" xfId="50"/>
    <cellStyle name="SAPBEXexcCritical4 2" xfId="126"/>
    <cellStyle name="SAPBEXexcCritical5" xfId="51"/>
    <cellStyle name="SAPBEXexcCritical5 2" xfId="127"/>
    <cellStyle name="SAPBEXexcCritical6" xfId="52"/>
    <cellStyle name="SAPBEXexcCritical6 2" xfId="128"/>
    <cellStyle name="SAPBEXexcGood1" xfId="53"/>
    <cellStyle name="SAPBEXexcGood1 2" xfId="129"/>
    <cellStyle name="SAPBEXexcGood2" xfId="54"/>
    <cellStyle name="SAPBEXexcGood2 2" xfId="130"/>
    <cellStyle name="SAPBEXexcGood3" xfId="55"/>
    <cellStyle name="SAPBEXexcGood3 2" xfId="131"/>
    <cellStyle name="SAPBEXfilterDrill" xfId="56"/>
    <cellStyle name="SAPBEXfilterDrill 2" xfId="132"/>
    <cellStyle name="SAPBEXfilterItem" xfId="57"/>
    <cellStyle name="SAPBEXfilterText" xfId="58"/>
    <cellStyle name="SAPBEXformats" xfId="59"/>
    <cellStyle name="SAPBEXformats 2" xfId="134"/>
    <cellStyle name="SAPBEXheaderItem" xfId="60"/>
    <cellStyle name="SAPBEXheaderItem 2" xfId="135"/>
    <cellStyle name="SAPBEXheaderText" xfId="61"/>
    <cellStyle name="SAPBEXheaderText 2" xfId="136"/>
    <cellStyle name="SAPBEXHLevel0" xfId="62"/>
    <cellStyle name="SAPBEXHLevel0 2" xfId="137"/>
    <cellStyle name="SAPBEXHLevel0X" xfId="63"/>
    <cellStyle name="SAPBEXHLevel0X 2" xfId="138"/>
    <cellStyle name="SAPBEXHLevel1" xfId="64"/>
    <cellStyle name="SAPBEXHLevel1 2" xfId="139"/>
    <cellStyle name="SAPBEXHLevel1X" xfId="65"/>
    <cellStyle name="SAPBEXHLevel1X 2" xfId="140"/>
    <cellStyle name="SAPBEXHLevel2" xfId="66"/>
    <cellStyle name="SAPBEXHLevel2 2" xfId="141"/>
    <cellStyle name="SAPBEXHLevel2X" xfId="67"/>
    <cellStyle name="SAPBEXHLevel2X 2" xfId="142"/>
    <cellStyle name="SAPBEXHLevel3" xfId="68"/>
    <cellStyle name="SAPBEXHLevel3 2" xfId="143"/>
    <cellStyle name="SAPBEXHLevel3X" xfId="69"/>
    <cellStyle name="SAPBEXHLevel3X 2" xfId="144"/>
    <cellStyle name="SAPBEXinputData" xfId="70"/>
    <cellStyle name="SAPBEXinputData 2" xfId="145"/>
    <cellStyle name="SAPBEXItemHeader" xfId="71"/>
    <cellStyle name="SAPBEXresData" xfId="72"/>
    <cellStyle name="SAPBEXresDataEmph" xfId="73"/>
    <cellStyle name="SAPBEXresItem" xfId="74"/>
    <cellStyle name="SAPBEXresItemX" xfId="75"/>
    <cellStyle name="SAPBEXstdData" xfId="76"/>
    <cellStyle name="SAPBEXstdData 2" xfId="147"/>
    <cellStyle name="SAPBEXstdDataEmph" xfId="77"/>
    <cellStyle name="SAPBEXstdItem" xfId="78"/>
    <cellStyle name="SAPBEXstdItem 2" xfId="148"/>
    <cellStyle name="SAPBEXstdItemX" xfId="79"/>
    <cellStyle name="SAPBEXtitle" xfId="80"/>
    <cellStyle name="SAPBEXunassignedItem" xfId="81"/>
    <cellStyle name="SAPBEXunassignedItem 2" xfId="150"/>
    <cellStyle name="SAPBEXundefined" xfId="82"/>
    <cellStyle name="Sheet Title" xfId="83"/>
    <cellStyle name="Total 2" xfId="84"/>
    <cellStyle name="Warning Text 2" xfId="85"/>
  </cellStyles>
  <dxfs count="0"/>
  <tableStyles count="0" defaultTableStyle="TableStyleMedium2" defaultPivotStyle="PivotStyleLight16"/>
  <colors>
    <mruColors>
      <color rgb="FF00599D"/>
      <color rgb="FF62BB46"/>
      <color rgb="FFCBDB2A"/>
      <color rgb="FF27BDBE"/>
      <color rgb="FF37E170"/>
      <color rgb="FF3ADE65"/>
      <color rgb="FFF373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3"/>
          <c:order val="0"/>
          <c:tx>
            <c:strRef>
              <c:f>Aruandesse_2016!$E$4</c:f>
              <c:strCache>
                <c:ptCount val="1"/>
                <c:pt idx="0">
                  <c:v>2016 teostatud
amputatsiooni ravijuhud 30p peale
verevoolu taastamise protseduuri, %</c:v>
                </c:pt>
              </c:strCache>
            </c:strRef>
          </c:tx>
          <c:spPr>
            <a:solidFill>
              <a:srgbClr val="62BB46"/>
            </a:solidFill>
            <a:effectLst>
              <a:outerShdw sx="45000" sy="45000" algn="ctr" rotWithShape="0">
                <a:srgbClr val="000000">
                  <a:alpha val="0"/>
                </a:srgbClr>
              </a:outerShdw>
            </a:effectLst>
            <a:scene3d>
              <a:camera prst="orthographicFront"/>
              <a:lightRig rig="threePt" dir="t">
                <a:rot lat="0" lon="0" rev="0"/>
              </a:lightRig>
            </a:scene3d>
            <a:sp3d>
              <a:bevelT w="0" h="0"/>
            </a:sp3d>
          </c:spPr>
          <c:invertIfNegative val="0"/>
          <c:errBars>
            <c:errBarType val="both"/>
            <c:errValType val="cust"/>
            <c:noEndCap val="0"/>
            <c:plus>
              <c:numRef>
                <c:f>Aruandesse_2016!$L$9:$L$12</c:f>
                <c:numCache>
                  <c:formatCode>General</c:formatCode>
                  <c:ptCount val="4"/>
                  <c:pt idx="0">
                    <c:v>3.7927710843373499E-2</c:v>
                  </c:pt>
                  <c:pt idx="1">
                    <c:v>3.594117647058824E-2</c:v>
                  </c:pt>
                  <c:pt idx="2">
                    <c:v>6.2260869565217397E-2</c:v>
                  </c:pt>
                  <c:pt idx="3">
                    <c:v>2.4204188481675392E-2</c:v>
                  </c:pt>
                </c:numCache>
              </c:numRef>
            </c:plus>
            <c:minus>
              <c:numRef>
                <c:f>Aruandesse_2016!$K$9:$K$12</c:f>
                <c:numCache>
                  <c:formatCode>General</c:formatCode>
                  <c:ptCount val="4"/>
                  <c:pt idx="0">
                    <c:v>1.3072289156626504E-2</c:v>
                  </c:pt>
                  <c:pt idx="1">
                    <c:v>2.1058823529411765E-2</c:v>
                  </c:pt>
                  <c:pt idx="2">
                    <c:v>1.7739130434782608E-2</c:v>
                  </c:pt>
                  <c:pt idx="3">
                    <c:v>1.3795811518324607E-2</c:v>
                  </c:pt>
                </c:numCache>
              </c:numRef>
            </c:minus>
          </c:errBars>
          <c:cat>
            <c:strRef>
              <c:f>Aruandesse_2016!$B$9:$B$12</c:f>
              <c:strCache>
                <c:ptCount val="4"/>
                <c:pt idx="0">
                  <c:v>ITK</c:v>
                </c:pt>
                <c:pt idx="1">
                  <c:v>PERH</c:v>
                </c:pt>
                <c:pt idx="2">
                  <c:v>Taastava Kirurgia Kliinik AS</c:v>
                </c:pt>
                <c:pt idx="3">
                  <c:v>TÜK</c:v>
                </c:pt>
              </c:strCache>
            </c:strRef>
          </c:cat>
          <c:val>
            <c:numRef>
              <c:f>Aruandesse_2016!$E$9:$E$12</c:f>
              <c:numCache>
                <c:formatCode>0%</c:formatCode>
                <c:ptCount val="4"/>
                <c:pt idx="0">
                  <c:v>1.8072289156626505E-2</c:v>
                </c:pt>
                <c:pt idx="1">
                  <c:v>4.7058823529411764E-2</c:v>
                </c:pt>
                <c:pt idx="2">
                  <c:v>2.1739130434782608E-2</c:v>
                </c:pt>
                <c:pt idx="3">
                  <c:v>2.8795811518324606E-2</c:v>
                </c:pt>
              </c:numCache>
            </c:numRef>
          </c:val>
          <c:extLst>
            <c:ext xmlns:c16="http://schemas.microsoft.com/office/drawing/2014/chart" uri="{C3380CC4-5D6E-409C-BE32-E72D297353CC}">
              <c16:uniqueId val="{00000000-0FF2-449F-B048-EADE06BF9EB3}"/>
            </c:ext>
          </c:extLst>
        </c:ser>
        <c:dLbls>
          <c:showLegendKey val="0"/>
          <c:showVal val="0"/>
          <c:showCatName val="0"/>
          <c:showSerName val="0"/>
          <c:showPercent val="0"/>
          <c:showBubbleSize val="0"/>
        </c:dLbls>
        <c:gapWidth val="75"/>
        <c:axId val="221629552"/>
        <c:axId val="221630112"/>
      </c:barChart>
      <c:lineChart>
        <c:grouping val="standard"/>
        <c:varyColors val="0"/>
        <c:ser>
          <c:idx val="1"/>
          <c:order val="1"/>
          <c:tx>
            <c:strRef>
              <c:f>Aruandesse_2015!$E$4</c:f>
              <c:strCache>
                <c:ptCount val="1"/>
                <c:pt idx="0">
                  <c:v>2015 teostatud
amputatsiooni ravijuhud 30p peale
verevoolu taastamise protseduuri, %</c:v>
                </c:pt>
              </c:strCache>
            </c:strRef>
          </c:tx>
          <c:spPr>
            <a:ln>
              <a:noFill/>
            </a:ln>
          </c:spPr>
          <c:marker>
            <c:symbol val="square"/>
            <c:size val="6"/>
            <c:spPr>
              <a:solidFill>
                <a:srgbClr val="CBDB2A"/>
              </a:solidFill>
              <a:ln>
                <a:noFill/>
              </a:ln>
            </c:spPr>
          </c:marker>
          <c:cat>
            <c:strRef>
              <c:f>Aruandesse_2015!$B$9:$B$12</c:f>
              <c:strCache>
                <c:ptCount val="4"/>
                <c:pt idx="0">
                  <c:v>ITK</c:v>
                </c:pt>
                <c:pt idx="1">
                  <c:v>PERH</c:v>
                </c:pt>
                <c:pt idx="2">
                  <c:v>Taastava Kirurgia Kliinik AS</c:v>
                </c:pt>
                <c:pt idx="3">
                  <c:v>TÜK</c:v>
                </c:pt>
              </c:strCache>
            </c:strRef>
          </c:cat>
          <c:val>
            <c:numRef>
              <c:f>Aruandesse_2015!$E$9:$E$12</c:f>
              <c:numCache>
                <c:formatCode>0%</c:formatCode>
                <c:ptCount val="4"/>
                <c:pt idx="0">
                  <c:v>2.6315789473684209E-2</c:v>
                </c:pt>
                <c:pt idx="1">
                  <c:v>1.937984496124031E-2</c:v>
                </c:pt>
                <c:pt idx="2">
                  <c:v>4.3795620437956206E-2</c:v>
                </c:pt>
                <c:pt idx="3">
                  <c:v>2.2284122562674095E-2</c:v>
                </c:pt>
              </c:numCache>
            </c:numRef>
          </c:val>
          <c:smooth val="0"/>
          <c:extLst>
            <c:ext xmlns:c16="http://schemas.microsoft.com/office/drawing/2014/chart" uri="{C3380CC4-5D6E-409C-BE32-E72D297353CC}">
              <c16:uniqueId val="{00000000-770A-4E0A-887B-73D385D2A98E}"/>
            </c:ext>
          </c:extLst>
        </c:ser>
        <c:ser>
          <c:idx val="2"/>
          <c:order val="2"/>
          <c:tx>
            <c:v>2016 HVA keskmine</c:v>
          </c:tx>
          <c:spPr>
            <a:ln>
              <a:solidFill>
                <a:srgbClr val="FF0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Aruandesse_2016!$G$9:$G$12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1-0FF2-449F-B048-EADE06BF9EB3}"/>
            </c:ext>
          </c:extLst>
        </c:ser>
        <c:ser>
          <c:idx val="4"/>
          <c:order val="3"/>
          <c:tx>
            <c:v>2015 HVA keskmine</c:v>
          </c:tx>
          <c:spPr>
            <a:ln>
              <a:solidFill>
                <a:srgbClr val="FFC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70A-4E0A-887B-73D385D2A98E}"/>
            </c:ext>
          </c:extLst>
        </c:ser>
        <c:ser>
          <c:idx val="0"/>
          <c:order val="4"/>
          <c:tx>
            <c:v>Indikaatori eesmärk</c:v>
          </c:tx>
          <c:marker>
            <c:symbol val="none"/>
          </c:marker>
          <c:cat>
            <c:strRef>
              <c:f>Aruandesse_2015!$B$9:$B$12</c:f>
              <c:strCache>
                <c:ptCount val="4"/>
                <c:pt idx="0">
                  <c:v>ITK</c:v>
                </c:pt>
                <c:pt idx="1">
                  <c:v>PERH</c:v>
                </c:pt>
                <c:pt idx="2">
                  <c:v>Taastava Kirurgia Kliinik AS</c:v>
                </c:pt>
                <c:pt idx="3">
                  <c:v>TÜK</c:v>
                </c:pt>
              </c:strCache>
            </c:strRef>
          </c:cat>
          <c:val>
            <c:numRef>
              <c:f>Aruandesse_2016!$H$9:$H$12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0FF2-449F-B048-EADE06BF9EB3}"/>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9.0000000000000024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2"/>
        <c:txPr>
          <a:bodyPr/>
          <a:lstStyle/>
          <a:p>
            <a:pPr>
              <a:defRPr sz="900" b="0" i="0" u="none" strike="noStrike" baseline="0">
                <a:solidFill>
                  <a:srgbClr val="000000"/>
                </a:solidFill>
                <a:latin typeface="Calibri"/>
                <a:ea typeface="Calibri"/>
                <a:cs typeface="Calibri"/>
              </a:defRPr>
            </a:pPr>
            <a:endParaRPr lang="et-EE"/>
          </a:p>
        </c:txPr>
      </c:legendEntry>
      <c:legendEntry>
        <c:idx val="4"/>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0"/>
          <c:y val="0.72309175638759438"/>
          <c:w val="0.97365755232869011"/>
          <c:h val="0.2191370721516953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43300585878778"/>
          <c:y val="9.0334258115902524E-2"/>
          <c:w val="0.79012697737107185"/>
          <c:h val="0.51329569652849993"/>
        </c:manualLayout>
      </c:layout>
      <c:barChart>
        <c:barDir val="col"/>
        <c:grouping val="clustered"/>
        <c:varyColors val="0"/>
        <c:ser>
          <c:idx val="1"/>
          <c:order val="0"/>
          <c:tx>
            <c:strRef>
              <c:f>Aruandesse_2016!$E$26</c:f>
              <c:strCache>
                <c:ptCount val="1"/>
                <c:pt idx="0">
                  <c:v>2016 teostatud
 NFQ19 (reie) amputatsiooni ravijuhud 30p peale
verevoolu taastamise protseduuri, %</c:v>
                </c:pt>
              </c:strCache>
            </c:strRef>
          </c:tx>
          <c:spPr>
            <a:solidFill>
              <a:srgbClr val="62BB46"/>
            </a:solidFill>
            <a:effectLst>
              <a:outerShdw sx="45000" sy="45000" algn="ctr" rotWithShape="0">
                <a:srgbClr val="000000">
                  <a:alpha val="0"/>
                </a:srgbClr>
              </a:outerShdw>
            </a:effectLst>
            <a:scene3d>
              <a:camera prst="orthographicFront"/>
              <a:lightRig rig="threePt" dir="t">
                <a:rot lat="0" lon="0" rev="0"/>
              </a:lightRig>
            </a:scene3d>
            <a:sp3d>
              <a:bevelT w="0" h="0"/>
            </a:sp3d>
          </c:spPr>
          <c:invertIfNegative val="0"/>
          <c:cat>
            <c:strRef>
              <c:f>Aruandesse_2016!$B$31:$B$34</c:f>
              <c:strCache>
                <c:ptCount val="4"/>
                <c:pt idx="0">
                  <c:v>ITK</c:v>
                </c:pt>
                <c:pt idx="1">
                  <c:v>PERH</c:v>
                </c:pt>
                <c:pt idx="2">
                  <c:v>Taastava Kirurgia Kliinik AS</c:v>
                </c:pt>
                <c:pt idx="3">
                  <c:v>TÜK</c:v>
                </c:pt>
              </c:strCache>
            </c:strRef>
          </c:cat>
          <c:val>
            <c:numRef>
              <c:f>Aruandesse_2016!$E$31:$E$34</c:f>
              <c:numCache>
                <c:formatCode>0%</c:formatCode>
                <c:ptCount val="4"/>
                <c:pt idx="0">
                  <c:v>6.024096385542169E-3</c:v>
                </c:pt>
                <c:pt idx="1">
                  <c:v>2.7450980392156862E-2</c:v>
                </c:pt>
                <c:pt idx="2">
                  <c:v>2.1739130434782608E-2</c:v>
                </c:pt>
                <c:pt idx="3">
                  <c:v>1.5706806282722512E-2</c:v>
                </c:pt>
              </c:numCache>
            </c:numRef>
          </c:val>
          <c:extLst>
            <c:ext xmlns:c16="http://schemas.microsoft.com/office/drawing/2014/chart" uri="{C3380CC4-5D6E-409C-BE32-E72D297353CC}">
              <c16:uniqueId val="{00000000-4BE0-42E7-9471-1A3BD754D618}"/>
            </c:ext>
          </c:extLst>
        </c:ser>
        <c:ser>
          <c:idx val="3"/>
          <c:order val="2"/>
          <c:tx>
            <c:strRef>
              <c:f>Aruandesse_2016!$G$26</c:f>
              <c:strCache>
                <c:ptCount val="1"/>
                <c:pt idx="0">
                  <c:v>2016 teostatud
NGQ19 (sääre) amputatsiooni ravijuhud 30p peale
verevoolu taastamise protseduuri, %</c:v>
                </c:pt>
              </c:strCache>
            </c:strRef>
          </c:tx>
          <c:spPr>
            <a:solidFill>
              <a:srgbClr val="00599D"/>
            </a:solidFill>
            <a:scene3d>
              <a:camera prst="orthographicFront"/>
              <a:lightRig rig="threePt" dir="t"/>
            </a:scene3d>
            <a:sp3d>
              <a:bevelT w="0" h="0"/>
            </a:sp3d>
          </c:spPr>
          <c:invertIfNegative val="0"/>
          <c:cat>
            <c:strRef>
              <c:f>Aruandesse_2016!$B$9:$B$12</c:f>
              <c:strCache>
                <c:ptCount val="4"/>
                <c:pt idx="0">
                  <c:v>ITK</c:v>
                </c:pt>
                <c:pt idx="1">
                  <c:v>PERH</c:v>
                </c:pt>
                <c:pt idx="2">
                  <c:v>Taastava Kirurgia Kliinik AS</c:v>
                </c:pt>
                <c:pt idx="3">
                  <c:v>TÜK</c:v>
                </c:pt>
              </c:strCache>
            </c:strRef>
          </c:cat>
          <c:val>
            <c:numRef>
              <c:f>Aruandesse_2016!$G$31:$G$34</c:f>
              <c:numCache>
                <c:formatCode>0%</c:formatCode>
                <c:ptCount val="4"/>
                <c:pt idx="0">
                  <c:v>1.2048192771084338E-2</c:v>
                </c:pt>
                <c:pt idx="1">
                  <c:v>1.9607843137254902E-2</c:v>
                </c:pt>
                <c:pt idx="2">
                  <c:v>0</c:v>
                </c:pt>
                <c:pt idx="3">
                  <c:v>1.3089005235602094E-2</c:v>
                </c:pt>
              </c:numCache>
            </c:numRef>
          </c:val>
          <c:extLst>
            <c:ext xmlns:c16="http://schemas.microsoft.com/office/drawing/2014/chart" uri="{C3380CC4-5D6E-409C-BE32-E72D297353CC}">
              <c16:uniqueId val="{00000001-4BE0-42E7-9471-1A3BD754D618}"/>
            </c:ext>
          </c:extLst>
        </c:ser>
        <c:dLbls>
          <c:showLegendKey val="0"/>
          <c:showVal val="0"/>
          <c:showCatName val="0"/>
          <c:showSerName val="0"/>
          <c:showPercent val="0"/>
          <c:showBubbleSize val="0"/>
        </c:dLbls>
        <c:gapWidth val="150"/>
        <c:axId val="221629552"/>
        <c:axId val="221630112"/>
      </c:barChart>
      <c:lineChart>
        <c:grouping val="standard"/>
        <c:varyColors val="0"/>
        <c:ser>
          <c:idx val="4"/>
          <c:order val="1"/>
          <c:tx>
            <c:strRef>
              <c:f>Aruandesse_2015!$E$27</c:f>
              <c:strCache>
                <c:ptCount val="1"/>
                <c:pt idx="0">
                  <c:v>2015 teostatud
 NFQ19 (reie) amputatsiooni ravijuhud 30p peale
verevoolu taastamise protseduuri, %</c:v>
                </c:pt>
              </c:strCache>
            </c:strRef>
          </c:tx>
          <c:spPr>
            <a:ln>
              <a:noFill/>
            </a:ln>
          </c:spPr>
          <c:marker>
            <c:symbol val="square"/>
            <c:size val="6"/>
            <c:spPr>
              <a:solidFill>
                <a:srgbClr val="CBDB2A"/>
              </a:solidFill>
              <a:ln>
                <a:noFill/>
              </a:ln>
            </c:spPr>
          </c:marker>
          <c:cat>
            <c:strRef>
              <c:f>Aruandesse_2016!$B$31:$B$34</c:f>
              <c:strCache>
                <c:ptCount val="4"/>
                <c:pt idx="0">
                  <c:v>ITK</c:v>
                </c:pt>
                <c:pt idx="1">
                  <c:v>PERH</c:v>
                </c:pt>
                <c:pt idx="2">
                  <c:v>Taastava Kirurgia Kliinik AS</c:v>
                </c:pt>
                <c:pt idx="3">
                  <c:v>TÜK</c:v>
                </c:pt>
              </c:strCache>
            </c:strRef>
          </c:cat>
          <c:val>
            <c:numRef>
              <c:f>Aruandesse_2015!$E$32:$E$35</c:f>
              <c:numCache>
                <c:formatCode>0%</c:formatCode>
                <c:ptCount val="4"/>
                <c:pt idx="0">
                  <c:v>1.5789473684210527E-2</c:v>
                </c:pt>
                <c:pt idx="1">
                  <c:v>1.5503875968992248E-2</c:v>
                </c:pt>
                <c:pt idx="2">
                  <c:v>2.9197080291970802E-2</c:v>
                </c:pt>
                <c:pt idx="3">
                  <c:v>8.356545961002786E-3</c:v>
                </c:pt>
              </c:numCache>
            </c:numRef>
          </c:val>
          <c:smooth val="0"/>
          <c:extLst>
            <c:ext xmlns:c16="http://schemas.microsoft.com/office/drawing/2014/chart" uri="{C3380CC4-5D6E-409C-BE32-E72D297353CC}">
              <c16:uniqueId val="{00000000-64AF-44DE-8A94-E2AF1D7A87AC}"/>
            </c:ext>
          </c:extLst>
        </c:ser>
        <c:ser>
          <c:idx val="5"/>
          <c:order val="3"/>
          <c:tx>
            <c:strRef>
              <c:f>Aruandesse_2015!$G$27</c:f>
              <c:strCache>
                <c:ptCount val="1"/>
                <c:pt idx="0">
                  <c:v>2015 teostatud
NGQ19 (sääre) amputatsiooni ravijuhud 30p peale
verevoolu taastamise protseduuri, %</c:v>
                </c:pt>
              </c:strCache>
            </c:strRef>
          </c:tx>
          <c:spPr>
            <a:ln>
              <a:noFill/>
            </a:ln>
          </c:spPr>
          <c:marker>
            <c:symbol val="square"/>
            <c:size val="6"/>
            <c:spPr>
              <a:solidFill>
                <a:srgbClr val="27BDBE"/>
              </a:solidFill>
              <a:ln>
                <a:noFill/>
              </a:ln>
            </c:spPr>
          </c:marker>
          <c:cat>
            <c:strRef>
              <c:f>Aruandesse_2016!$B$31:$B$34</c:f>
              <c:strCache>
                <c:ptCount val="4"/>
                <c:pt idx="0">
                  <c:v>ITK</c:v>
                </c:pt>
                <c:pt idx="1">
                  <c:v>PERH</c:v>
                </c:pt>
                <c:pt idx="2">
                  <c:v>Taastava Kirurgia Kliinik AS</c:v>
                </c:pt>
                <c:pt idx="3">
                  <c:v>TÜK</c:v>
                </c:pt>
              </c:strCache>
            </c:strRef>
          </c:cat>
          <c:val>
            <c:numRef>
              <c:f>Aruandesse_2015!$G$32:$G$35</c:f>
              <c:numCache>
                <c:formatCode>0%</c:formatCode>
                <c:ptCount val="4"/>
                <c:pt idx="0">
                  <c:v>1.0526315789473684E-2</c:v>
                </c:pt>
                <c:pt idx="1">
                  <c:v>3.875968992248062E-3</c:v>
                </c:pt>
                <c:pt idx="2">
                  <c:v>1.4598540145985401E-2</c:v>
                </c:pt>
                <c:pt idx="3">
                  <c:v>1.3927576601671309E-2</c:v>
                </c:pt>
              </c:numCache>
            </c:numRef>
          </c:val>
          <c:smooth val="0"/>
          <c:extLst>
            <c:ext xmlns:c16="http://schemas.microsoft.com/office/drawing/2014/chart" uri="{C3380CC4-5D6E-409C-BE32-E72D297353CC}">
              <c16:uniqueId val="{00000001-64AF-44DE-8A94-E2AF1D7A87AC}"/>
            </c:ext>
          </c:extLst>
        </c:ser>
        <c:ser>
          <c:idx val="2"/>
          <c:order val="4"/>
          <c:tx>
            <c:v>2016 HVA keskmine</c:v>
          </c:tx>
          <c:spPr>
            <a:ln>
              <a:solidFill>
                <a:srgbClr val="FF0000"/>
              </a:solidFill>
            </a:ln>
          </c:spPr>
          <c:marker>
            <c:symbol val="none"/>
          </c:marker>
          <c:cat>
            <c:strRef>
              <c:f>Aruandesse_2016!$B$31:$B$34</c:f>
              <c:strCache>
                <c:ptCount val="4"/>
                <c:pt idx="0">
                  <c:v>ITK</c:v>
                </c:pt>
                <c:pt idx="1">
                  <c:v>PERH</c:v>
                </c:pt>
                <c:pt idx="2">
                  <c:v>Taastava Kirurgia Kliinik AS</c:v>
                </c:pt>
                <c:pt idx="3">
                  <c:v>TÜK</c:v>
                </c:pt>
              </c:strCache>
            </c:strRef>
          </c:cat>
          <c:val>
            <c:numRef>
              <c:f>Aruandesse_2016!$G$9:$G$12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2-4BE0-42E7-9471-1A3BD754D618}"/>
            </c:ext>
          </c:extLst>
        </c:ser>
        <c:ser>
          <c:idx val="6"/>
          <c:order val="5"/>
          <c:tx>
            <c:v>2015 HVA keskmine</c:v>
          </c:tx>
          <c:spPr>
            <a:ln>
              <a:solidFill>
                <a:srgbClr val="FFC000"/>
              </a:solidFill>
            </a:ln>
          </c:spPr>
          <c:marker>
            <c:symbol val="none"/>
          </c:marker>
          <c:cat>
            <c:strRef>
              <c:f>Aruandesse_2016!$B$31:$B$34</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2-64AF-44DE-8A94-E2AF1D7A87AC}"/>
            </c:ext>
          </c:extLst>
        </c:ser>
        <c:ser>
          <c:idx val="0"/>
          <c:order val="6"/>
          <c:tx>
            <c:v>Indikaatori eesmärk</c:v>
          </c:tx>
          <c:marker>
            <c:symbol val="none"/>
          </c:marker>
          <c:cat>
            <c:strRef>
              <c:f>Aruandesse_2016!$B$31:$B$34</c:f>
              <c:strCache>
                <c:ptCount val="4"/>
                <c:pt idx="0">
                  <c:v>ITK</c:v>
                </c:pt>
                <c:pt idx="1">
                  <c:v>PERH</c:v>
                </c:pt>
                <c:pt idx="2">
                  <c:v>Taastava Kirurgia Kliinik AS</c:v>
                </c:pt>
                <c:pt idx="3">
                  <c:v>TÜK</c:v>
                </c:pt>
              </c:strCache>
            </c:strRef>
          </c:cat>
          <c:val>
            <c:numRef>
              <c:f>Aruandesse_2016!$H$9:$H$12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3-4BE0-42E7-9471-1A3BD754D618}"/>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1"/>
        <c:txPr>
          <a:bodyPr/>
          <a:lstStyle/>
          <a:p>
            <a:pPr>
              <a:defRPr sz="900" b="0" i="0" u="none" strike="noStrike" baseline="0">
                <a:solidFill>
                  <a:srgbClr val="000000"/>
                </a:solidFill>
                <a:latin typeface="Calibri"/>
                <a:ea typeface="Calibri"/>
                <a:cs typeface="Calibri"/>
              </a:defRPr>
            </a:pPr>
            <a:endParaRPr lang="et-EE"/>
          </a:p>
        </c:txPr>
      </c:legendEntry>
      <c:legendEntry>
        <c:idx val="4"/>
        <c:txPr>
          <a:bodyPr/>
          <a:lstStyle/>
          <a:p>
            <a:pPr>
              <a:defRPr sz="900" b="0" i="0" u="none" strike="noStrike" baseline="0">
                <a:solidFill>
                  <a:srgbClr val="000000"/>
                </a:solidFill>
                <a:latin typeface="Calibri"/>
                <a:ea typeface="Calibri"/>
                <a:cs typeface="Calibri"/>
              </a:defRPr>
            </a:pPr>
            <a:endParaRPr lang="et-EE"/>
          </a:p>
        </c:txPr>
      </c:legendEntry>
      <c:legendEntry>
        <c:idx val="6"/>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2.7936910362984815E-4"/>
          <c:y val="0.74341250113593238"/>
          <c:w val="0.99470287576282068"/>
          <c:h val="0.25387195236033377"/>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3"/>
          <c:order val="0"/>
          <c:tx>
            <c:strRef>
              <c:f>Aruandesse_2015!$E$4</c:f>
              <c:strCache>
                <c:ptCount val="1"/>
                <c:pt idx="0">
                  <c:v>2015 teostatud
amputatsiooni ravijuhud 30p peale
verevoolu taastamise protseduuri, %</c:v>
                </c:pt>
              </c:strCache>
            </c:strRef>
          </c:tx>
          <c:spPr>
            <a:solidFill>
              <a:srgbClr val="5B9BD5"/>
            </a:solidFill>
            <a:effectLst>
              <a:outerShdw blurRad="40005" dist="2286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Aruandesse_2015!$B$9:$B$12</c:f>
              <c:strCache>
                <c:ptCount val="4"/>
                <c:pt idx="0">
                  <c:v>ITK</c:v>
                </c:pt>
                <c:pt idx="1">
                  <c:v>PERH</c:v>
                </c:pt>
                <c:pt idx="2">
                  <c:v>Taastava Kirurgia Kliinik AS</c:v>
                </c:pt>
                <c:pt idx="3">
                  <c:v>TÜK</c:v>
                </c:pt>
              </c:strCache>
            </c:strRef>
          </c:cat>
          <c:val>
            <c:numRef>
              <c:f>Aruandesse_2015!$E$9:$E$12</c:f>
              <c:numCache>
                <c:formatCode>0%</c:formatCode>
                <c:ptCount val="4"/>
                <c:pt idx="0">
                  <c:v>2.6315789473684209E-2</c:v>
                </c:pt>
                <c:pt idx="1">
                  <c:v>1.937984496124031E-2</c:v>
                </c:pt>
                <c:pt idx="2">
                  <c:v>4.3795620437956206E-2</c:v>
                </c:pt>
                <c:pt idx="3">
                  <c:v>2.2284122562674095E-2</c:v>
                </c:pt>
              </c:numCache>
            </c:numRef>
          </c:val>
          <c:extLst>
            <c:ext xmlns:c16="http://schemas.microsoft.com/office/drawing/2014/chart" uri="{C3380CC4-5D6E-409C-BE32-E72D297353CC}">
              <c16:uniqueId val="{00000000-76FD-4C08-8AA6-4D5A16AF2C72}"/>
            </c:ext>
          </c:extLst>
        </c:ser>
        <c:dLbls>
          <c:showLegendKey val="0"/>
          <c:showVal val="0"/>
          <c:showCatName val="0"/>
          <c:showSerName val="0"/>
          <c:showPercent val="0"/>
          <c:showBubbleSize val="0"/>
        </c:dLbls>
        <c:gapWidth val="75"/>
        <c:axId val="221629552"/>
        <c:axId val="221630112"/>
      </c:barChart>
      <c:lineChart>
        <c:grouping val="standard"/>
        <c:varyColors val="0"/>
        <c:ser>
          <c:idx val="2"/>
          <c:order val="1"/>
          <c:tx>
            <c:v>2015 HVA keskmine</c:v>
          </c:tx>
          <c:spPr>
            <a:ln>
              <a:solidFill>
                <a:srgbClr val="FF0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6FD-4C08-8AA6-4D5A16AF2C72}"/>
            </c:ext>
          </c:extLst>
        </c:ser>
        <c:ser>
          <c:idx val="0"/>
          <c:order val="2"/>
          <c:tx>
            <c:v>Indikaatori eesmärk</c:v>
          </c:tx>
          <c:marker>
            <c:symbol val="none"/>
          </c:marker>
          <c:cat>
            <c:strRef>
              <c:f>Aruandesse_2015!$B$9:$B$12</c:f>
              <c:strCache>
                <c:ptCount val="4"/>
                <c:pt idx="0">
                  <c:v>ITK</c:v>
                </c:pt>
                <c:pt idx="1">
                  <c:v>PERH</c:v>
                </c:pt>
                <c:pt idx="2">
                  <c:v>Taastava Kirurgia Kliinik AS</c:v>
                </c:pt>
                <c:pt idx="3">
                  <c:v>TÜK</c:v>
                </c:pt>
              </c:strCache>
            </c:strRef>
          </c:cat>
          <c:val>
            <c:numRef>
              <c:f>Aruandesse_2015!$G$9:$G$12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76FD-4C08-8AA6-4D5A16AF2C72}"/>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egendEntry>
        <c:idx val="2"/>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0"/>
          <c:y val="0.76936550631323508"/>
          <c:w val="0.98937889520566691"/>
          <c:h val="0.16854300639622088"/>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1"/>
          <c:order val="0"/>
          <c:tx>
            <c:strRef>
              <c:f>Aruandesse_2015!$E$27</c:f>
              <c:strCache>
                <c:ptCount val="1"/>
                <c:pt idx="0">
                  <c:v>2015 teostatud
 NFQ19 (reie) amputatsiooni ravijuhud 30p peale
verevoolu taastamise protseduuri, %</c:v>
                </c:pt>
              </c:strCache>
            </c:strRef>
          </c:tx>
          <c:spPr>
            <a:solidFill>
              <a:srgbClr val="62BB46"/>
            </a:solidFill>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Aruandesse_2015!$B$32:$B$35</c:f>
              <c:strCache>
                <c:ptCount val="4"/>
                <c:pt idx="0">
                  <c:v>ITK</c:v>
                </c:pt>
                <c:pt idx="1">
                  <c:v>PERH</c:v>
                </c:pt>
                <c:pt idx="2">
                  <c:v>Taastava Kirurgia Kliinik AS</c:v>
                </c:pt>
                <c:pt idx="3">
                  <c:v>TÜK</c:v>
                </c:pt>
              </c:strCache>
            </c:strRef>
          </c:cat>
          <c:val>
            <c:numRef>
              <c:f>Aruandesse_2015!$E$32:$E$35</c:f>
              <c:numCache>
                <c:formatCode>0%</c:formatCode>
                <c:ptCount val="4"/>
                <c:pt idx="0">
                  <c:v>1.5789473684210527E-2</c:v>
                </c:pt>
                <c:pt idx="1">
                  <c:v>1.5503875968992248E-2</c:v>
                </c:pt>
                <c:pt idx="2">
                  <c:v>2.9197080291970802E-2</c:v>
                </c:pt>
                <c:pt idx="3">
                  <c:v>8.356545961002786E-3</c:v>
                </c:pt>
              </c:numCache>
            </c:numRef>
          </c:val>
          <c:extLst>
            <c:ext xmlns:c16="http://schemas.microsoft.com/office/drawing/2014/chart" uri="{C3380CC4-5D6E-409C-BE32-E72D297353CC}">
              <c16:uniqueId val="{00000003-792E-4968-A385-C147BD81FAB9}"/>
            </c:ext>
          </c:extLst>
        </c:ser>
        <c:ser>
          <c:idx val="3"/>
          <c:order val="1"/>
          <c:tx>
            <c:strRef>
              <c:f>Aruandesse_2015!$G$27</c:f>
              <c:strCache>
                <c:ptCount val="1"/>
                <c:pt idx="0">
                  <c:v>2015 teostatud
NGQ19 (sääre) amputatsiooni ravijuhud 30p peale
verevoolu taastamise protseduuri, %</c:v>
                </c:pt>
              </c:strCache>
            </c:strRef>
          </c:tx>
          <c:spPr>
            <a:solidFill>
              <a:srgbClr val="00599D"/>
            </a:solidFill>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Aruandesse_2015!$B$9:$B$12</c:f>
              <c:strCache>
                <c:ptCount val="4"/>
                <c:pt idx="0">
                  <c:v>ITK</c:v>
                </c:pt>
                <c:pt idx="1">
                  <c:v>PERH</c:v>
                </c:pt>
                <c:pt idx="2">
                  <c:v>Taastava Kirurgia Kliinik AS</c:v>
                </c:pt>
                <c:pt idx="3">
                  <c:v>TÜK</c:v>
                </c:pt>
              </c:strCache>
            </c:strRef>
          </c:cat>
          <c:val>
            <c:numRef>
              <c:f>Aruandesse_2015!$G$32:$G$35</c:f>
              <c:numCache>
                <c:formatCode>0%</c:formatCode>
                <c:ptCount val="4"/>
                <c:pt idx="0">
                  <c:v>1.0526315789473684E-2</c:v>
                </c:pt>
                <c:pt idx="1">
                  <c:v>3.875968992248062E-3</c:v>
                </c:pt>
                <c:pt idx="2">
                  <c:v>1.4598540145985401E-2</c:v>
                </c:pt>
                <c:pt idx="3">
                  <c:v>1.3927576601671309E-2</c:v>
                </c:pt>
              </c:numCache>
            </c:numRef>
          </c:val>
          <c:extLst>
            <c:ext xmlns:c16="http://schemas.microsoft.com/office/drawing/2014/chart" uri="{C3380CC4-5D6E-409C-BE32-E72D297353CC}">
              <c16:uniqueId val="{00000000-792E-4968-A385-C147BD81FAB9}"/>
            </c:ext>
          </c:extLst>
        </c:ser>
        <c:dLbls>
          <c:showLegendKey val="0"/>
          <c:showVal val="0"/>
          <c:showCatName val="0"/>
          <c:showSerName val="0"/>
          <c:showPercent val="0"/>
          <c:showBubbleSize val="0"/>
        </c:dLbls>
        <c:gapWidth val="150"/>
        <c:axId val="221629552"/>
        <c:axId val="221630112"/>
      </c:barChart>
      <c:lineChart>
        <c:grouping val="standard"/>
        <c:varyColors val="0"/>
        <c:ser>
          <c:idx val="2"/>
          <c:order val="2"/>
          <c:tx>
            <c:v>2015 HVA keskmine</c:v>
          </c:tx>
          <c:spPr>
            <a:ln>
              <a:solidFill>
                <a:srgbClr val="FF0000"/>
              </a:solidFill>
            </a:ln>
          </c:spPr>
          <c:marker>
            <c:symbol val="none"/>
          </c:marker>
          <c:cat>
            <c:strRef>
              <c:f>Aruandesse_2015!$B$32:$B$35</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92E-4968-A385-C147BD81FAB9}"/>
            </c:ext>
          </c:extLst>
        </c:ser>
        <c:ser>
          <c:idx val="0"/>
          <c:order val="3"/>
          <c:tx>
            <c:v>Indikaatori eesmärk</c:v>
          </c:tx>
          <c:marker>
            <c:symbol val="none"/>
          </c:marker>
          <c:cat>
            <c:strRef>
              <c:f>Aruandesse_2015!$B$32:$B$35</c:f>
              <c:strCache>
                <c:ptCount val="4"/>
                <c:pt idx="0">
                  <c:v>ITK</c:v>
                </c:pt>
                <c:pt idx="1">
                  <c:v>PERH</c:v>
                </c:pt>
                <c:pt idx="2">
                  <c:v>Taastava Kirurgia Kliinik AS</c:v>
                </c:pt>
                <c:pt idx="3">
                  <c:v>TÜK</c:v>
                </c:pt>
              </c:strCache>
            </c:strRef>
          </c:cat>
          <c:val>
            <c:numRef>
              <c:f>Aruandesse_2015!$G$9:$G$12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792E-4968-A385-C147BD81FAB9}"/>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1"/>
        <c:txPr>
          <a:bodyPr/>
          <a:lstStyle/>
          <a:p>
            <a:pPr>
              <a:defRPr sz="900" b="0" i="0" u="none" strike="noStrike" baseline="0">
                <a:solidFill>
                  <a:srgbClr val="000000"/>
                </a:solidFill>
                <a:latin typeface="Calibri"/>
                <a:ea typeface="Calibri"/>
                <a:cs typeface="Calibri"/>
              </a:defRPr>
            </a:pPr>
            <a:endParaRPr lang="et-EE"/>
          </a:p>
        </c:txPr>
      </c:legendEntry>
      <c:legendEntry>
        <c:idx val="2"/>
        <c:txPr>
          <a:bodyPr/>
          <a:lstStyle/>
          <a:p>
            <a:pPr>
              <a:defRPr sz="900" b="0" i="0" u="none" strike="noStrike" baseline="0">
                <a:solidFill>
                  <a:srgbClr val="000000"/>
                </a:solidFill>
                <a:latin typeface="Calibri"/>
                <a:ea typeface="Calibri"/>
                <a:cs typeface="Calibri"/>
              </a:defRPr>
            </a:pPr>
            <a:endParaRPr lang="et-EE"/>
          </a:p>
        </c:txPr>
      </c:legendEntry>
      <c:legendEntry>
        <c:idx val="3"/>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2.3432923257176333E-3"/>
          <c:y val="0.77599907524512801"/>
          <c:w val="0.98639912541688013"/>
          <c:h val="0.2240009339128677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10</xdr:col>
      <xdr:colOff>38100</xdr:colOff>
      <xdr:row>26</xdr:row>
      <xdr:rowOff>0</xdr:rowOff>
    </xdr:to>
    <xdr:sp macro="" textlink="">
      <xdr:nvSpPr>
        <xdr:cNvPr id="3" name="Rectangle 2">
          <a:extLst>
            <a:ext uri="{FF2B5EF4-FFF2-40B4-BE49-F238E27FC236}">
              <a16:creationId xmlns:a16="http://schemas.microsoft.com/office/drawing/2014/main" id="{00000000-0008-0000-2100-000003000000}"/>
            </a:ext>
          </a:extLst>
        </xdr:cNvPr>
        <xdr:cNvSpPr/>
      </xdr:nvSpPr>
      <xdr:spPr>
        <a:xfrm>
          <a:off x="38100" y="0"/>
          <a:ext cx="6096000" cy="49625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Kirurgia indikaator 4: Jala amputatsioon 30 päeva peale verevoolu taastamise protseduuri</a:t>
          </a:r>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r>
            <a:rPr lang="et-EE" sz="1200" b="1">
              <a:solidFill>
                <a:schemeClr val="accent1">
                  <a:lumMod val="75000"/>
                </a:schemeClr>
              </a:solidFill>
              <a:latin typeface="Times New Roman" panose="02020603050405020304" pitchFamily="18" charset="0"/>
              <a:cs typeface="Times New Roman" panose="02020603050405020304" pitchFamily="18" charset="0"/>
            </a:rPr>
            <a:t>Nimetus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Jäseme </a:t>
          </a:r>
          <a:r>
            <a:rPr lang="et-EE" sz="1200">
              <a:solidFill>
                <a:schemeClr val="dk1"/>
              </a:solidFill>
              <a:effectLst/>
              <a:latin typeface="Times New Roman" panose="02020603050405020304" pitchFamily="18" charset="0"/>
              <a:ea typeface="+mn-ea"/>
              <a:cs typeface="Times New Roman" panose="02020603050405020304" pitchFamily="18" charset="0"/>
            </a:rPr>
            <a:t>infraginaalse arteriaalse</a:t>
          </a:r>
          <a:r>
            <a:rPr lang="et-EE" sz="1200" baseline="0">
              <a:solidFill>
                <a:schemeClr val="dk1"/>
              </a:solidFill>
              <a:effectLst/>
              <a:latin typeface="Times New Roman" panose="02020603050405020304" pitchFamily="18" charset="0"/>
              <a:ea typeface="+mn-ea"/>
              <a:cs typeface="Times New Roman" panose="02020603050405020304" pitchFamily="18" charset="0"/>
            </a:rPr>
            <a:t> amputatsiooni </a:t>
          </a:r>
          <a:r>
            <a:rPr lang="en-US" sz="1200">
              <a:solidFill>
                <a:schemeClr val="dk1"/>
              </a:solidFill>
              <a:effectLst/>
              <a:latin typeface="Times New Roman" panose="02020603050405020304" pitchFamily="18" charset="0"/>
              <a:ea typeface="+mn-ea"/>
              <a:cs typeface="Times New Roman" panose="02020603050405020304" pitchFamily="18" charset="0"/>
            </a:rPr>
            <a:t>osakaal 30  </a:t>
          </a:r>
          <a:r>
            <a:rPr lang="et-EE" sz="1200">
              <a:solidFill>
                <a:schemeClr val="dk1"/>
              </a:solidFill>
              <a:effectLst/>
              <a:latin typeface="Times New Roman" panose="02020603050405020304" pitchFamily="18" charset="0"/>
              <a:ea typeface="+mn-ea"/>
              <a:cs typeface="Times New Roman" panose="02020603050405020304" pitchFamily="18" charset="0"/>
            </a:rPr>
            <a:t>rekonstruktisoonijärgse </a:t>
          </a:r>
          <a:r>
            <a:rPr lang="en-US" sz="1200">
              <a:solidFill>
                <a:schemeClr val="dk1"/>
              </a:solidFill>
              <a:effectLst/>
              <a:latin typeface="Times New Roman" panose="02020603050405020304" pitchFamily="18" charset="0"/>
              <a:ea typeface="+mn-ea"/>
              <a:cs typeface="Times New Roman" panose="02020603050405020304" pitchFamily="18" charset="0"/>
            </a:rPr>
            <a:t>päeva jooksul</a:t>
          </a:r>
          <a:r>
            <a:rPr lang="et-EE" sz="1200">
              <a:solidFill>
                <a:schemeClr val="dk1"/>
              </a:solidFill>
              <a:effectLst/>
              <a:latin typeface="Times New Roman" panose="02020603050405020304" pitchFamily="18" charset="0"/>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accent1">
                  <a:lumMod val="75000"/>
                </a:schemeClr>
              </a:solidFill>
              <a:effectLst/>
              <a:latin typeface="Times New Roman" panose="02020603050405020304" pitchFamily="18" charset="0"/>
              <a:ea typeface="+mn-ea"/>
              <a:cs typeface="Times New Roman" panose="02020603050405020304" pitchFamily="18" charset="0"/>
            </a:rPr>
            <a:t>Andmete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Arve p</a:t>
          </a:r>
          <a:r>
            <a:rPr lang="en-US" sz="1200" u="sng">
              <a:solidFill>
                <a:schemeClr val="dk1"/>
              </a:solidFill>
              <a:effectLst/>
              <a:latin typeface="Times New Roman" panose="02020603050405020304" pitchFamily="18" charset="0"/>
              <a:ea typeface="+mn-ea"/>
              <a:cs typeface="Times New Roman" panose="02020603050405020304" pitchFamily="18" charset="0"/>
            </a:rPr>
            <a:t>eriood:</a:t>
          </a:r>
          <a:r>
            <a:rPr lang="en-US" sz="1200">
              <a:solidFill>
                <a:schemeClr val="dk1"/>
              </a:solidFill>
              <a:effectLst/>
              <a:latin typeface="Times New Roman" panose="02020603050405020304" pitchFamily="18" charset="0"/>
              <a:ea typeface="+mn-ea"/>
              <a:cs typeface="Times New Roman" panose="02020603050405020304" pitchFamily="18" charset="0"/>
            </a:rPr>
            <a:t> 01.01-31.12.2015</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Ravitüüp:</a:t>
          </a:r>
          <a:r>
            <a:rPr lang="et-EE" sz="1200" baseline="0">
              <a:solidFill>
                <a:schemeClr val="dk1"/>
              </a:solidFill>
              <a:effectLst/>
              <a:latin typeface="Times New Roman" panose="02020603050405020304" pitchFamily="18" charset="0"/>
              <a:ea typeface="+mn-ea"/>
              <a:cs typeface="Times New Roman" panose="02020603050405020304" pitchFamily="18" charset="0"/>
            </a:rPr>
            <a:t> statsionaarne</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Põhidiagnoos:</a:t>
          </a:r>
          <a:r>
            <a:rPr lang="et-EE" sz="1200">
              <a:solidFill>
                <a:schemeClr val="dk1"/>
              </a:solidFill>
              <a:effectLst/>
              <a:latin typeface="Times New Roman" panose="02020603050405020304" pitchFamily="18" charset="0"/>
              <a:ea typeface="+mn-ea"/>
              <a:cs typeface="Times New Roman" panose="02020603050405020304" pitchFamily="18" charset="0"/>
            </a:rPr>
            <a:t> </a:t>
          </a:r>
          <a:r>
            <a:rPr lang="et-EE" sz="1200" baseline="0">
              <a:solidFill>
                <a:schemeClr val="dk1"/>
              </a:solidFill>
              <a:effectLst/>
              <a:latin typeface="Times New Roman" panose="02020603050405020304" pitchFamily="18" charset="0"/>
              <a:ea typeface="+mn-ea"/>
              <a:cs typeface="Times New Roman" panose="02020603050405020304" pitchFamily="18" charset="0"/>
            </a:rPr>
            <a:t>RHK I70.2, I72.4, I74.3</a:t>
          </a:r>
          <a:endParaRPr lang="et-EE" sz="1200">
            <a:effectLst/>
            <a:latin typeface="Times New Roman" panose="02020603050405020304" pitchFamily="18" charset="0"/>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Raviarvel on operatsiooni (revaskularisatsioon) koodid (PEH 10, PEH 11, PEH 12, PEH 20, PEH 30, PFA10, PFH 10, PFH 20, PFH 21, PFH 22, PFH 23, PFH 24, PFH 25, PFH 26, PFH 27, PFH 28, PFH 29, PFH 99, PEQ10, PEQ11, PEQ12; PFP10, PFP30, PFQ10, PFQ30, PEE10, PEE11, PEE12, PEF10, PEF11, PEF12, PEG10, PEG11, PEG12, PEN10, PEN11, PEN12, </a:t>
          </a:r>
          <a:r>
            <a:rPr lang="et-EE" sz="1200" b="0" baseline="0">
              <a:solidFill>
                <a:schemeClr val="dk1"/>
              </a:solidFill>
              <a:effectLst/>
              <a:latin typeface="Times New Roman" panose="02020603050405020304" pitchFamily="18" charset="0"/>
              <a:ea typeface="+mn-ea"/>
              <a:cs typeface="Times New Roman" panose="02020603050405020304" pitchFamily="18" charset="0"/>
            </a:rPr>
            <a:t>PEU74</a:t>
          </a:r>
          <a:r>
            <a:rPr lang="et-EE" sz="1200" baseline="0">
              <a:solidFill>
                <a:schemeClr val="dk1"/>
              </a:solidFill>
              <a:effectLst/>
              <a:latin typeface="Times New Roman" panose="02020603050405020304" pitchFamily="18" charset="0"/>
              <a:ea typeface="+mn-ea"/>
              <a:cs typeface="Times New Roman" panose="02020603050405020304" pitchFamily="18" charset="0"/>
            </a:rPr>
            <a:t>, PEU76, PEU82, PEU99, PEW99, PFE10, PFE30, PFG10, PFL90, PFL95, PFN10, PFU70, </a:t>
          </a:r>
          <a:r>
            <a:rPr lang="et-EE" sz="1200" b="0" baseline="0">
              <a:solidFill>
                <a:schemeClr val="dk1"/>
              </a:solidFill>
              <a:effectLst/>
              <a:latin typeface="Times New Roman" panose="02020603050405020304" pitchFamily="18" charset="0"/>
              <a:ea typeface="+mn-ea"/>
              <a:cs typeface="Times New Roman" panose="02020603050405020304" pitchFamily="18" charset="0"/>
            </a:rPr>
            <a:t>PFU74</a:t>
          </a:r>
          <a:r>
            <a:rPr lang="et-EE" sz="1200" baseline="0">
              <a:solidFill>
                <a:schemeClr val="dk1"/>
              </a:solidFill>
              <a:effectLst/>
              <a:latin typeface="Times New Roman" panose="02020603050405020304" pitchFamily="18" charset="0"/>
              <a:ea typeface="+mn-ea"/>
              <a:cs typeface="Times New Roman" panose="02020603050405020304" pitchFamily="18" charset="0"/>
            </a:rPr>
            <a:t>, PFU76, PFU82, PFU99, PFW99)</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Revaskularisteeritud alajäseme amputatsioon</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NFQ 19, NGQ 19)</a:t>
          </a:r>
          <a:endParaRPr lang="et-EE" sz="1200">
            <a:effectLst/>
            <a:latin typeface="Times New Roman" panose="02020603050405020304" pitchFamily="18" charset="0"/>
            <a:cs typeface="Times New Roman" panose="02020603050405020304" pitchFamily="18" charset="0"/>
          </a:endParaRPr>
        </a:p>
        <a:p>
          <a:pPr eaLnBrk="1" fontAlgn="auto" latinLnBrk="0" hangingPunct="1"/>
          <a:r>
            <a:rPr lang="en-US" sz="1200">
              <a:solidFill>
                <a:schemeClr val="dk1"/>
              </a:solidFill>
              <a:effectLst/>
              <a:latin typeface="Times New Roman" panose="02020603050405020304" pitchFamily="18" charset="0"/>
              <a:ea typeface="+mn-ea"/>
              <a:cs typeface="Times New Roman" panose="02020603050405020304" pitchFamily="18" charset="0"/>
            </a:rPr>
            <a:t>Amputatsiooni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kuupäevast amputatsiooni kuupäevani kuni 30 päeva (≤ 30</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Indikaator kirjeldab jäseme amputatsiooni</a:t>
          </a:r>
          <a:r>
            <a:rPr lang="et-EE" sz="1200" baseline="0">
              <a:solidFill>
                <a:schemeClr val="dk1"/>
              </a:solidFill>
              <a:effectLst/>
              <a:latin typeface="Times New Roman" panose="02020603050405020304" pitchFamily="18" charset="0"/>
              <a:ea typeface="+mn-ea"/>
              <a:cs typeface="Times New Roman" panose="02020603050405020304" pitchFamily="18" charset="0"/>
            </a:rPr>
            <a:t> osakaalu 30 revaskularisatsioonijärgse päeva jooksul.</a:t>
          </a:r>
        </a:p>
        <a:p>
          <a:endParaRPr lang="et-EE" sz="1200">
            <a:effectLst/>
            <a:latin typeface="Times New Roman" panose="02020603050405020304" pitchFamily="18" charset="0"/>
            <a:cs typeface="Times New Roman" panose="02020603050405020304" pitchFamily="18" charset="0"/>
          </a:endParaRPr>
        </a:p>
        <a:p>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Faili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Lehel </a:t>
          </a:r>
          <a:r>
            <a:rPr lang="et-EE" sz="1200" i="1">
              <a:solidFill>
                <a:schemeClr val="dk1"/>
              </a:solidFill>
              <a:effectLst/>
              <a:latin typeface="Times New Roman" panose="02020603050405020304" pitchFamily="18" charset="0"/>
              <a:ea typeface="+mn-ea"/>
              <a:cs typeface="Times New Roman" panose="02020603050405020304" pitchFamily="18" charset="0"/>
            </a:rPr>
            <a:t>"Aruandesse" </a:t>
          </a:r>
          <a:r>
            <a:rPr lang="et-EE" sz="1200">
              <a:solidFill>
                <a:schemeClr val="dk1"/>
              </a:solidFill>
              <a:effectLst/>
              <a:latin typeface="Times New Roman" panose="02020603050405020304" pitchFamily="18" charset="0"/>
              <a:ea typeface="+mn-ea"/>
              <a:cs typeface="Times New Roman" panose="02020603050405020304" pitchFamily="18" charset="0"/>
            </a:rPr>
            <a:t>on aruandes oleva indikaatori joonis koos andmetega.</a:t>
          </a:r>
          <a:endParaRPr lang="et-EE" sz="1200">
            <a:effectLst/>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t-EE">
            <a:effectLst/>
          </a:endParaRPr>
        </a:p>
        <a:p>
          <a:pPr algn="l"/>
          <a:endParaRPr lang="et-E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285749</xdr:colOff>
      <xdr:row>1</xdr:row>
      <xdr:rowOff>133351</xdr:rowOff>
    </xdr:from>
    <xdr:to>
      <xdr:col>15</xdr:col>
      <xdr:colOff>76200</xdr:colOff>
      <xdr:row>21</xdr:row>
      <xdr:rowOff>57151</xdr:rowOff>
    </xdr:to>
    <xdr:graphicFrame macro="">
      <xdr:nvGraphicFramePr>
        <xdr:cNvPr id="2" name="Chart 1">
          <a:extLst>
            <a:ext uri="{FF2B5EF4-FFF2-40B4-BE49-F238E27FC236}">
              <a16:creationId xmlns:a16="http://schemas.microsoft.com/office/drawing/2014/main" id="{2D7D8821-6300-43AC-90A7-4E9923D43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161925</xdr:colOff>
      <xdr:row>22</xdr:row>
      <xdr:rowOff>28575</xdr:rowOff>
    </xdr:from>
    <xdr:to>
      <xdr:col>17</xdr:col>
      <xdr:colOff>85725</xdr:colOff>
      <xdr:row>46</xdr:row>
      <xdr:rowOff>133350</xdr:rowOff>
    </xdr:to>
    <xdr:graphicFrame macro="">
      <xdr:nvGraphicFramePr>
        <xdr:cNvPr id="3" name="Chart 2">
          <a:extLst>
            <a:ext uri="{FF2B5EF4-FFF2-40B4-BE49-F238E27FC236}">
              <a16:creationId xmlns:a16="http://schemas.microsoft.com/office/drawing/2014/main" id="{30F99A62-07B0-4168-8968-1354796F0C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3</xdr:row>
      <xdr:rowOff>95250</xdr:rowOff>
    </xdr:from>
    <xdr:to>
      <xdr:col>14</xdr:col>
      <xdr:colOff>66675</xdr:colOff>
      <xdr:row>23</xdr:row>
      <xdr:rowOff>114301</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25</xdr:row>
      <xdr:rowOff>123826</xdr:rowOff>
    </xdr:from>
    <xdr:to>
      <xdr:col>16</xdr:col>
      <xdr:colOff>209550</xdr:colOff>
      <xdr:row>44</xdr:row>
      <xdr:rowOff>180976</xdr:rowOff>
    </xdr:to>
    <xdr:graphicFrame macro="">
      <xdr:nvGraphicFramePr>
        <xdr:cNvPr id="3" name="Chart 2">
          <a:extLst>
            <a:ext uri="{FF2B5EF4-FFF2-40B4-BE49-F238E27FC236}">
              <a16:creationId xmlns:a16="http://schemas.microsoft.com/office/drawing/2014/main" id="{C7EC8BDA-1B19-4E55-A5BD-3F94506A2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7:P54"/>
  <sheetViews>
    <sheetView tabSelected="1" workbookViewId="0">
      <selection activeCell="L1" sqref="L1:M1048576"/>
    </sheetView>
  </sheetViews>
  <sheetFormatPr defaultRowHeight="15" x14ac:dyDescent="0.25"/>
  <sheetData>
    <row r="7" ht="15.75" x14ac:dyDescent="0.25"/>
    <row r="51" spans="16:16" x14ac:dyDescent="0.25">
      <c r="P51" t="s">
        <v>12</v>
      </c>
    </row>
    <row r="52" spans="16:16" x14ac:dyDescent="0.25">
      <c r="P52" t="s">
        <v>13</v>
      </c>
    </row>
    <row r="53" spans="16:16" x14ac:dyDescent="0.25">
      <c r="P53" t="s">
        <v>6</v>
      </c>
    </row>
    <row r="54" spans="16:16" x14ac:dyDescent="0.25">
      <c r="P54" t="s">
        <v>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4" workbookViewId="0">
      <selection activeCell="A2" sqref="A2"/>
    </sheetView>
  </sheetViews>
  <sheetFormatPr defaultRowHeight="15" x14ac:dyDescent="0.25"/>
  <cols>
    <col min="1" max="1" width="4" customWidth="1"/>
    <col min="2" max="2" width="11" customWidth="1"/>
    <col min="3" max="3" width="10.42578125" customWidth="1"/>
    <col min="4" max="4" width="12.28515625" customWidth="1"/>
    <col min="5" max="5" width="14" customWidth="1"/>
    <col min="6" max="6" width="11.7109375" customWidth="1"/>
    <col min="7" max="7" width="9" bestFit="1" customWidth="1"/>
    <col min="9" max="9" width="11.140625" customWidth="1"/>
    <col min="10" max="10" width="12.28515625" customWidth="1"/>
    <col min="11" max="11" width="14.28515625" customWidth="1"/>
    <col min="12" max="12" width="13.85546875" customWidth="1"/>
  </cols>
  <sheetData>
    <row r="1" spans="1:12" x14ac:dyDescent="0.25">
      <c r="A1" s="11" t="s">
        <v>8</v>
      </c>
      <c r="B1" s="11"/>
      <c r="C1" s="11"/>
      <c r="D1" s="11"/>
      <c r="E1" s="11"/>
      <c r="F1" s="11"/>
    </row>
    <row r="4" spans="1:12" x14ac:dyDescent="0.25">
      <c r="A4" s="10"/>
      <c r="B4" s="17" t="s">
        <v>0</v>
      </c>
      <c r="C4" s="14" t="s">
        <v>18</v>
      </c>
      <c r="D4" s="14" t="s">
        <v>19</v>
      </c>
      <c r="E4" s="14" t="s">
        <v>20</v>
      </c>
      <c r="F4" s="20" t="s">
        <v>25</v>
      </c>
    </row>
    <row r="5" spans="1:12" x14ac:dyDescent="0.25">
      <c r="A5" s="10"/>
      <c r="B5" s="18"/>
      <c r="C5" s="15"/>
      <c r="D5" s="15"/>
      <c r="E5" s="15"/>
      <c r="F5" s="20"/>
    </row>
    <row r="6" spans="1:12" x14ac:dyDescent="0.25">
      <c r="A6" s="10"/>
      <c r="B6" s="18"/>
      <c r="C6" s="15"/>
      <c r="D6" s="15"/>
      <c r="E6" s="15"/>
      <c r="F6" s="20"/>
    </row>
    <row r="7" spans="1:12" x14ac:dyDescent="0.25">
      <c r="A7" s="10"/>
      <c r="B7" s="18"/>
      <c r="C7" s="15"/>
      <c r="D7" s="15"/>
      <c r="E7" s="15"/>
      <c r="F7" s="20"/>
    </row>
    <row r="8" spans="1:12" ht="90" x14ac:dyDescent="0.25">
      <c r="A8" s="10"/>
      <c r="B8" s="19"/>
      <c r="C8" s="16"/>
      <c r="D8" s="16"/>
      <c r="E8" s="16"/>
      <c r="F8" s="20"/>
      <c r="I8" s="21" t="s">
        <v>26</v>
      </c>
      <c r="J8" s="21" t="s">
        <v>27</v>
      </c>
      <c r="K8" s="21" t="s">
        <v>28</v>
      </c>
      <c r="L8" s="21" t="s">
        <v>29</v>
      </c>
    </row>
    <row r="9" spans="1:12" x14ac:dyDescent="0.25">
      <c r="A9" s="10"/>
      <c r="B9" s="5" t="s">
        <v>3</v>
      </c>
      <c r="C9" s="1">
        <v>166</v>
      </c>
      <c r="D9" s="1">
        <v>3</v>
      </c>
      <c r="E9" s="4">
        <f>D9/C9</f>
        <v>1.8072289156626505E-2</v>
      </c>
      <c r="F9" s="23" t="str">
        <f>I9*100&amp;-J9*100&amp;"%"</f>
        <v>0,5-5,6%</v>
      </c>
      <c r="G9" s="6">
        <f>$E$13</f>
        <v>3.128491620111732E-2</v>
      </c>
      <c r="H9" s="6">
        <v>0.05</v>
      </c>
      <c r="I9" s="22">
        <v>5.0000000000000001E-3</v>
      </c>
      <c r="J9" s="22">
        <v>5.6000000000000001E-2</v>
      </c>
      <c r="K9" s="22">
        <f>E9-I9</f>
        <v>1.3072289156626504E-2</v>
      </c>
      <c r="L9" s="22">
        <f>J9-E9</f>
        <v>3.7927710843373499E-2</v>
      </c>
    </row>
    <row r="10" spans="1:12" x14ac:dyDescent="0.25">
      <c r="A10" s="8"/>
      <c r="B10" s="5" t="s">
        <v>1</v>
      </c>
      <c r="C10" s="1">
        <v>255</v>
      </c>
      <c r="D10" s="13">
        <v>12</v>
      </c>
      <c r="E10" s="4">
        <f t="shared" ref="E10:E13" si="0">D10/C10</f>
        <v>4.7058823529411764E-2</v>
      </c>
      <c r="F10" s="23" t="str">
        <f t="shared" ref="F10:F13" si="1">I10*100&amp;-J10*100&amp;"%"</f>
        <v>2,6-8,3%</v>
      </c>
      <c r="G10" s="6">
        <f>$E$13</f>
        <v>3.128491620111732E-2</v>
      </c>
      <c r="H10" s="6">
        <v>0.05</v>
      </c>
      <c r="I10" s="22">
        <v>2.5999999999999999E-2</v>
      </c>
      <c r="J10" s="22">
        <v>8.3000000000000004E-2</v>
      </c>
      <c r="K10" s="22">
        <f>E10-I10</f>
        <v>2.1058823529411765E-2</v>
      </c>
      <c r="L10" s="22">
        <f>J10-E10</f>
        <v>3.594117647058824E-2</v>
      </c>
    </row>
    <row r="11" spans="1:12" x14ac:dyDescent="0.25">
      <c r="A11" s="8"/>
      <c r="B11" s="1" t="s">
        <v>5</v>
      </c>
      <c r="C11" s="1">
        <v>92</v>
      </c>
      <c r="D11" s="13">
        <v>2</v>
      </c>
      <c r="E11" s="4">
        <f t="shared" si="0"/>
        <v>2.1739130434782608E-2</v>
      </c>
      <c r="F11" s="23" t="str">
        <f t="shared" si="1"/>
        <v>0,4-8,4%</v>
      </c>
      <c r="G11" s="6">
        <f>$E$13</f>
        <v>3.128491620111732E-2</v>
      </c>
      <c r="H11" s="6">
        <v>0.05</v>
      </c>
      <c r="I11" s="22">
        <v>4.0000000000000001E-3</v>
      </c>
      <c r="J11" s="22">
        <v>8.4000000000000005E-2</v>
      </c>
      <c r="K11" s="22">
        <f t="shared" ref="K11:K13" si="2">E11-I11</f>
        <v>1.7739130434782608E-2</v>
      </c>
      <c r="L11" s="22">
        <f t="shared" ref="L11:L13" si="3">J11-E11</f>
        <v>6.2260869565217397E-2</v>
      </c>
    </row>
    <row r="12" spans="1:12" x14ac:dyDescent="0.25">
      <c r="A12" s="8"/>
      <c r="B12" s="5" t="s">
        <v>2</v>
      </c>
      <c r="C12" s="1">
        <v>382</v>
      </c>
      <c r="D12" s="13">
        <v>11</v>
      </c>
      <c r="E12" s="4">
        <f t="shared" si="0"/>
        <v>2.8795811518324606E-2</v>
      </c>
      <c r="F12" s="23" t="str">
        <f t="shared" si="1"/>
        <v>1,5-5,3%</v>
      </c>
      <c r="G12" s="6">
        <f>$E$13</f>
        <v>3.128491620111732E-2</v>
      </c>
      <c r="H12" s="6">
        <v>0.05</v>
      </c>
      <c r="I12" s="22">
        <v>1.4999999999999999E-2</v>
      </c>
      <c r="J12" s="22">
        <v>5.2999999999999999E-2</v>
      </c>
      <c r="K12" s="22">
        <f t="shared" si="2"/>
        <v>1.3795811518324607E-2</v>
      </c>
      <c r="L12" s="22">
        <f t="shared" si="3"/>
        <v>2.4204188481675392E-2</v>
      </c>
    </row>
    <row r="13" spans="1:12" x14ac:dyDescent="0.25">
      <c r="A13" s="9"/>
      <c r="B13" s="7" t="s">
        <v>4</v>
      </c>
      <c r="C13" s="2">
        <f>SUM(C9:C12)</f>
        <v>895</v>
      </c>
      <c r="D13" s="2">
        <f>SUM(D9:D12)</f>
        <v>28</v>
      </c>
      <c r="E13" s="3">
        <f t="shared" si="0"/>
        <v>3.128491620111732E-2</v>
      </c>
      <c r="F13" s="24" t="str">
        <f t="shared" si="1"/>
        <v>2,1-4,6%</v>
      </c>
      <c r="I13" s="22">
        <v>2.1000000000000001E-2</v>
      </c>
      <c r="J13" s="22">
        <v>4.5999999999999999E-2</v>
      </c>
      <c r="K13" s="22">
        <f t="shared" si="2"/>
        <v>1.0284916201117319E-2</v>
      </c>
      <c r="L13" s="22">
        <f t="shared" si="3"/>
        <v>1.4715083798882679E-2</v>
      </c>
    </row>
    <row r="17" spans="2:7" x14ac:dyDescent="0.25">
      <c r="C17" s="12"/>
      <c r="D17" s="12"/>
    </row>
    <row r="18" spans="2:7" x14ac:dyDescent="0.25">
      <c r="C18" s="12"/>
      <c r="D18" s="12"/>
    </row>
    <row r="19" spans="2:7" x14ac:dyDescent="0.25">
      <c r="D19" s="12"/>
    </row>
    <row r="20" spans="2:7" x14ac:dyDescent="0.25">
      <c r="D20" s="12"/>
    </row>
    <row r="26" spans="2:7" ht="15" customHeight="1" x14ac:dyDescent="0.25">
      <c r="B26" s="17" t="s">
        <v>0</v>
      </c>
      <c r="C26" s="14" t="s">
        <v>18</v>
      </c>
      <c r="D26" s="14" t="s">
        <v>21</v>
      </c>
      <c r="E26" s="14" t="s">
        <v>22</v>
      </c>
      <c r="F26" s="14" t="s">
        <v>23</v>
      </c>
      <c r="G26" s="14" t="s">
        <v>24</v>
      </c>
    </row>
    <row r="27" spans="2:7" x14ac:dyDescent="0.25">
      <c r="B27" s="18"/>
      <c r="C27" s="15"/>
      <c r="D27" s="15"/>
      <c r="E27" s="15"/>
      <c r="F27" s="15"/>
      <c r="G27" s="15"/>
    </row>
    <row r="28" spans="2:7" x14ac:dyDescent="0.25">
      <c r="B28" s="18"/>
      <c r="C28" s="15"/>
      <c r="D28" s="15"/>
      <c r="E28" s="15"/>
      <c r="F28" s="15"/>
      <c r="G28" s="15"/>
    </row>
    <row r="29" spans="2:7" x14ac:dyDescent="0.25">
      <c r="B29" s="18"/>
      <c r="C29" s="15"/>
      <c r="D29" s="15"/>
      <c r="E29" s="15"/>
      <c r="F29" s="15"/>
      <c r="G29" s="15"/>
    </row>
    <row r="30" spans="2:7" x14ac:dyDescent="0.25">
      <c r="B30" s="19"/>
      <c r="C30" s="16"/>
      <c r="D30" s="16"/>
      <c r="E30" s="16"/>
      <c r="F30" s="16"/>
      <c r="G30" s="16"/>
    </row>
    <row r="31" spans="2:7" x14ac:dyDescent="0.25">
      <c r="B31" s="5" t="s">
        <v>3</v>
      </c>
      <c r="C31" s="1">
        <v>166</v>
      </c>
      <c r="D31" s="1">
        <v>1</v>
      </c>
      <c r="E31" s="4">
        <f>D31/C31</f>
        <v>6.024096385542169E-3</v>
      </c>
      <c r="F31" s="1">
        <v>2</v>
      </c>
      <c r="G31" s="4">
        <f>F31/C31</f>
        <v>1.2048192771084338E-2</v>
      </c>
    </row>
    <row r="32" spans="2:7" x14ac:dyDescent="0.25">
      <c r="B32" s="5" t="s">
        <v>1</v>
      </c>
      <c r="C32" s="1">
        <v>255</v>
      </c>
      <c r="D32" s="1">
        <v>7</v>
      </c>
      <c r="E32" s="4">
        <f t="shared" ref="E32:E35" si="4">D32/C32</f>
        <v>2.7450980392156862E-2</v>
      </c>
      <c r="F32" s="1">
        <v>5</v>
      </c>
      <c r="G32" s="4">
        <f>F32/C32</f>
        <v>1.9607843137254902E-2</v>
      </c>
    </row>
    <row r="33" spans="2:7" x14ac:dyDescent="0.25">
      <c r="B33" s="1" t="s">
        <v>5</v>
      </c>
      <c r="C33" s="1">
        <v>92</v>
      </c>
      <c r="D33" s="1">
        <v>2</v>
      </c>
      <c r="E33" s="4">
        <f t="shared" si="4"/>
        <v>2.1739130434782608E-2</v>
      </c>
      <c r="F33" s="1">
        <v>0</v>
      </c>
      <c r="G33" s="4">
        <f>F33/C33</f>
        <v>0</v>
      </c>
    </row>
    <row r="34" spans="2:7" x14ac:dyDescent="0.25">
      <c r="B34" s="5" t="s">
        <v>2</v>
      </c>
      <c r="C34" s="1">
        <v>382</v>
      </c>
      <c r="D34" s="1">
        <v>6</v>
      </c>
      <c r="E34" s="4">
        <f t="shared" si="4"/>
        <v>1.5706806282722512E-2</v>
      </c>
      <c r="F34" s="1">
        <v>5</v>
      </c>
      <c r="G34" s="4">
        <f>F34/C34</f>
        <v>1.3089005235602094E-2</v>
      </c>
    </row>
    <row r="35" spans="2:7" x14ac:dyDescent="0.25">
      <c r="B35" s="7" t="s">
        <v>4</v>
      </c>
      <c r="C35" s="2">
        <f>SUM(C31:C34)</f>
        <v>895</v>
      </c>
      <c r="D35" s="2">
        <f>SUM(D31:D34)</f>
        <v>16</v>
      </c>
      <c r="E35" s="3">
        <f t="shared" si="4"/>
        <v>1.7877094972067038E-2</v>
      </c>
      <c r="F35" s="2">
        <f>SUM(F31:F34)</f>
        <v>12</v>
      </c>
      <c r="G35" s="3">
        <f>F35/C35</f>
        <v>1.3407821229050279E-2</v>
      </c>
    </row>
  </sheetData>
  <mergeCells count="11">
    <mergeCell ref="G26:G30"/>
    <mergeCell ref="B4:B8"/>
    <mergeCell ref="C4:C8"/>
    <mergeCell ref="D4:D8"/>
    <mergeCell ref="E4:E8"/>
    <mergeCell ref="B26:B30"/>
    <mergeCell ref="C26:C30"/>
    <mergeCell ref="D26:D30"/>
    <mergeCell ref="E26:E30"/>
    <mergeCell ref="F26:F30"/>
    <mergeCell ref="F4:F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E13" sqref="E13"/>
    </sheetView>
  </sheetViews>
  <sheetFormatPr defaultRowHeight="15" x14ac:dyDescent="0.25"/>
  <cols>
    <col min="1" max="1" width="4" customWidth="1"/>
    <col min="2" max="2" width="11" customWidth="1"/>
    <col min="3" max="3" width="10.42578125" customWidth="1"/>
    <col min="4" max="4" width="12.28515625" customWidth="1"/>
    <col min="5" max="5" width="11.7109375" customWidth="1"/>
    <col min="6" max="6" width="9" bestFit="1" customWidth="1"/>
  </cols>
  <sheetData>
    <row r="1" spans="1:7" x14ac:dyDescent="0.25">
      <c r="A1" s="11" t="s">
        <v>8</v>
      </c>
      <c r="B1" s="11"/>
      <c r="C1" s="11"/>
      <c r="D1" s="11"/>
      <c r="E1" s="11"/>
    </row>
    <row r="4" spans="1:7" x14ac:dyDescent="0.25">
      <c r="A4" s="10"/>
      <c r="B4" s="17" t="s">
        <v>0</v>
      </c>
      <c r="C4" s="14" t="s">
        <v>11</v>
      </c>
      <c r="D4" s="14" t="s">
        <v>9</v>
      </c>
      <c r="E4" s="14" t="s">
        <v>10</v>
      </c>
    </row>
    <row r="5" spans="1:7" x14ac:dyDescent="0.25">
      <c r="A5" s="10"/>
      <c r="B5" s="18"/>
      <c r="C5" s="15"/>
      <c r="D5" s="15"/>
      <c r="E5" s="15"/>
    </row>
    <row r="6" spans="1:7" x14ac:dyDescent="0.25">
      <c r="A6" s="10"/>
      <c r="B6" s="18"/>
      <c r="C6" s="15"/>
      <c r="D6" s="15"/>
      <c r="E6" s="15"/>
    </row>
    <row r="7" spans="1:7" x14ac:dyDescent="0.25">
      <c r="A7" s="10"/>
      <c r="B7" s="18"/>
      <c r="C7" s="15"/>
      <c r="D7" s="15"/>
      <c r="E7" s="15"/>
    </row>
    <row r="8" spans="1:7" x14ac:dyDescent="0.25">
      <c r="A8" s="10"/>
      <c r="B8" s="19"/>
      <c r="C8" s="16"/>
      <c r="D8" s="16"/>
      <c r="E8" s="16"/>
    </row>
    <row r="9" spans="1:7" x14ac:dyDescent="0.25">
      <c r="A9" s="10"/>
      <c r="B9" s="5" t="s">
        <v>3</v>
      </c>
      <c r="C9" s="1">
        <v>190</v>
      </c>
      <c r="D9" s="1">
        <v>5</v>
      </c>
      <c r="E9" s="4">
        <f>D9/C9</f>
        <v>2.6315789473684209E-2</v>
      </c>
      <c r="F9" s="6">
        <f>$E$13</f>
        <v>2.5423728813559324E-2</v>
      </c>
      <c r="G9" s="6">
        <v>0.05</v>
      </c>
    </row>
    <row r="10" spans="1:7" x14ac:dyDescent="0.25">
      <c r="A10" s="8"/>
      <c r="B10" s="5" t="s">
        <v>1</v>
      </c>
      <c r="C10" s="1">
        <v>258</v>
      </c>
      <c r="D10" s="13">
        <v>5</v>
      </c>
      <c r="E10" s="4">
        <f t="shared" ref="E10:E13" si="0">D10/C10</f>
        <v>1.937984496124031E-2</v>
      </c>
      <c r="F10" s="6">
        <f>$E$13</f>
        <v>2.5423728813559324E-2</v>
      </c>
      <c r="G10" s="6">
        <v>0.05</v>
      </c>
    </row>
    <row r="11" spans="1:7" x14ac:dyDescent="0.25">
      <c r="A11" s="8"/>
      <c r="B11" s="1" t="s">
        <v>5</v>
      </c>
      <c r="C11" s="1">
        <v>137</v>
      </c>
      <c r="D11" s="13">
        <v>6</v>
      </c>
      <c r="E11" s="4">
        <f t="shared" si="0"/>
        <v>4.3795620437956206E-2</v>
      </c>
      <c r="F11" s="6">
        <f>$E$13</f>
        <v>2.5423728813559324E-2</v>
      </c>
      <c r="G11" s="6">
        <v>0.05</v>
      </c>
    </row>
    <row r="12" spans="1:7" x14ac:dyDescent="0.25">
      <c r="A12" s="8"/>
      <c r="B12" s="5" t="s">
        <v>2</v>
      </c>
      <c r="C12" s="1">
        <v>359</v>
      </c>
      <c r="D12" s="13">
        <v>8</v>
      </c>
      <c r="E12" s="4">
        <f t="shared" si="0"/>
        <v>2.2284122562674095E-2</v>
      </c>
      <c r="F12" s="6">
        <f>$E$13</f>
        <v>2.5423728813559324E-2</v>
      </c>
      <c r="G12" s="6">
        <v>0.05</v>
      </c>
    </row>
    <row r="13" spans="1:7" x14ac:dyDescent="0.25">
      <c r="A13" s="9"/>
      <c r="B13" s="7" t="s">
        <v>4</v>
      </c>
      <c r="C13" s="2">
        <f>SUM(C9:C12)</f>
        <v>944</v>
      </c>
      <c r="D13" s="2">
        <f>SUM(D9:D12)</f>
        <v>24</v>
      </c>
      <c r="E13" s="3">
        <f t="shared" si="0"/>
        <v>2.5423728813559324E-2</v>
      </c>
    </row>
    <row r="17" spans="2:7" x14ac:dyDescent="0.25">
      <c r="C17" s="12"/>
      <c r="D17" s="12"/>
    </row>
    <row r="18" spans="2:7" x14ac:dyDescent="0.25">
      <c r="C18" s="12"/>
      <c r="D18" s="12"/>
    </row>
    <row r="19" spans="2:7" x14ac:dyDescent="0.25">
      <c r="D19" s="12"/>
    </row>
    <row r="20" spans="2:7" x14ac:dyDescent="0.25">
      <c r="D20" s="12"/>
    </row>
    <row r="27" spans="2:7" x14ac:dyDescent="0.25">
      <c r="B27" s="17" t="s">
        <v>0</v>
      </c>
      <c r="C27" s="14" t="s">
        <v>11</v>
      </c>
      <c r="D27" s="14" t="s">
        <v>14</v>
      </c>
      <c r="E27" s="14" t="s">
        <v>16</v>
      </c>
      <c r="F27" s="14" t="s">
        <v>15</v>
      </c>
      <c r="G27" s="14" t="s">
        <v>17</v>
      </c>
    </row>
    <row r="28" spans="2:7" x14ac:dyDescent="0.25">
      <c r="B28" s="18"/>
      <c r="C28" s="15"/>
      <c r="D28" s="15"/>
      <c r="E28" s="15"/>
      <c r="F28" s="15"/>
      <c r="G28" s="15"/>
    </row>
    <row r="29" spans="2:7" x14ac:dyDescent="0.25">
      <c r="B29" s="18"/>
      <c r="C29" s="15"/>
      <c r="D29" s="15"/>
      <c r="E29" s="15"/>
      <c r="F29" s="15"/>
      <c r="G29" s="15"/>
    </row>
    <row r="30" spans="2:7" x14ac:dyDescent="0.25">
      <c r="B30" s="18"/>
      <c r="C30" s="15"/>
      <c r="D30" s="15"/>
      <c r="E30" s="15"/>
      <c r="F30" s="15"/>
      <c r="G30" s="15"/>
    </row>
    <row r="31" spans="2:7" x14ac:dyDescent="0.25">
      <c r="B31" s="19"/>
      <c r="C31" s="16"/>
      <c r="D31" s="16"/>
      <c r="E31" s="16"/>
      <c r="F31" s="16"/>
      <c r="G31" s="16"/>
    </row>
    <row r="32" spans="2:7" x14ac:dyDescent="0.25">
      <c r="B32" s="5" t="s">
        <v>3</v>
      </c>
      <c r="C32" s="1">
        <v>190</v>
      </c>
      <c r="D32" s="1">
        <v>3</v>
      </c>
      <c r="E32" s="4">
        <f>D32/C32</f>
        <v>1.5789473684210527E-2</v>
      </c>
      <c r="F32" s="1">
        <v>2</v>
      </c>
      <c r="G32" s="4">
        <f>F32/C32</f>
        <v>1.0526315789473684E-2</v>
      </c>
    </row>
    <row r="33" spans="2:7" x14ac:dyDescent="0.25">
      <c r="B33" s="5" t="s">
        <v>1</v>
      </c>
      <c r="C33" s="1">
        <v>258</v>
      </c>
      <c r="D33" s="1">
        <v>4</v>
      </c>
      <c r="E33" s="4">
        <f t="shared" ref="E33:E36" si="1">D33/C33</f>
        <v>1.5503875968992248E-2</v>
      </c>
      <c r="F33" s="1">
        <v>1</v>
      </c>
      <c r="G33" s="4">
        <f t="shared" ref="G33:G35" si="2">F33/C33</f>
        <v>3.875968992248062E-3</v>
      </c>
    </row>
    <row r="34" spans="2:7" x14ac:dyDescent="0.25">
      <c r="B34" s="1" t="s">
        <v>5</v>
      </c>
      <c r="C34" s="1">
        <v>137</v>
      </c>
      <c r="D34" s="1">
        <v>4</v>
      </c>
      <c r="E34" s="4">
        <f t="shared" si="1"/>
        <v>2.9197080291970802E-2</v>
      </c>
      <c r="F34" s="1">
        <v>2</v>
      </c>
      <c r="G34" s="4">
        <f t="shared" si="2"/>
        <v>1.4598540145985401E-2</v>
      </c>
    </row>
    <row r="35" spans="2:7" x14ac:dyDescent="0.25">
      <c r="B35" s="5" t="s">
        <v>2</v>
      </c>
      <c r="C35" s="1">
        <v>359</v>
      </c>
      <c r="D35" s="1">
        <v>3</v>
      </c>
      <c r="E35" s="4">
        <f t="shared" si="1"/>
        <v>8.356545961002786E-3</v>
      </c>
      <c r="F35" s="1">
        <v>5</v>
      </c>
      <c r="G35" s="4">
        <f t="shared" si="2"/>
        <v>1.3927576601671309E-2</v>
      </c>
    </row>
    <row r="36" spans="2:7" x14ac:dyDescent="0.25">
      <c r="B36" s="7" t="s">
        <v>4</v>
      </c>
      <c r="C36" s="2">
        <f>SUM(C32:C35)</f>
        <v>944</v>
      </c>
      <c r="D36" s="2">
        <f>SUM(D32:D35)</f>
        <v>14</v>
      </c>
      <c r="E36" s="3">
        <f t="shared" si="1"/>
        <v>1.4830508474576272E-2</v>
      </c>
      <c r="F36" s="2">
        <f>SUM(F32:F35)</f>
        <v>10</v>
      </c>
      <c r="G36" s="3">
        <f>F36/C36</f>
        <v>1.059322033898305E-2</v>
      </c>
    </row>
  </sheetData>
  <mergeCells count="10">
    <mergeCell ref="F27:F31"/>
    <mergeCell ref="G27:G31"/>
    <mergeCell ref="B4:B8"/>
    <mergeCell ref="C4:C8"/>
    <mergeCell ref="D4:D8"/>
    <mergeCell ref="E4:E8"/>
    <mergeCell ref="B27:B31"/>
    <mergeCell ref="C27:C31"/>
    <mergeCell ref="D27:D31"/>
    <mergeCell ref="E27: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Kirjeldus</vt:lpstr>
      <vt:lpstr>Aruandesse_2016</vt:lpstr>
      <vt:lpstr>Aruandesse_2015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 Lõmps</dc:creator>
  <cp:lastModifiedBy>Sirli Joona</cp:lastModifiedBy>
  <cp:lastPrinted>2016-11-21T09:03:41Z</cp:lastPrinted>
  <dcterms:created xsi:type="dcterms:W3CDTF">2016-06-17T07:36:36Z</dcterms:created>
  <dcterms:modified xsi:type="dcterms:W3CDTF">2017-04-06T12:45:36Z</dcterms:modified>
</cp:coreProperties>
</file>