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7_raport\Usaldusvahemikud\"/>
    </mc:Choice>
  </mc:AlternateContent>
  <bookViews>
    <workbookView xWindow="0" yWindow="0" windowWidth="28800" windowHeight="12210" tabRatio="759" activeTab="1"/>
  </bookViews>
  <sheets>
    <sheet name="Kirjeldus" sheetId="7" r:id="rId1"/>
    <sheet name="Aruandesse2016" sheetId="15" r:id="rId2"/>
    <sheet name="Aruandesse2015" sheetId="9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5" l="1"/>
  <c r="G101" i="15"/>
  <c r="G104" i="15"/>
  <c r="G107" i="15"/>
  <c r="G109" i="15"/>
  <c r="G122" i="15"/>
  <c r="G123" i="15"/>
  <c r="M102" i="15"/>
  <c r="N102" i="15"/>
  <c r="M103" i="15"/>
  <c r="N103" i="15"/>
  <c r="M104" i="15"/>
  <c r="N104" i="15"/>
  <c r="M105" i="15"/>
  <c r="N105" i="15"/>
  <c r="M106" i="15"/>
  <c r="N106" i="15"/>
  <c r="M107" i="15"/>
  <c r="N107" i="15"/>
  <c r="M108" i="15"/>
  <c r="N108" i="15"/>
  <c r="M109" i="15"/>
  <c r="N109" i="15"/>
  <c r="M110" i="15"/>
  <c r="N110" i="15"/>
  <c r="M111" i="15"/>
  <c r="N111" i="15"/>
  <c r="M112" i="15"/>
  <c r="N112" i="15"/>
  <c r="M113" i="15"/>
  <c r="N113" i="15"/>
  <c r="M114" i="15"/>
  <c r="N114" i="15"/>
  <c r="M115" i="15"/>
  <c r="N115" i="15"/>
  <c r="M116" i="15"/>
  <c r="N116" i="15"/>
  <c r="M117" i="15"/>
  <c r="N117" i="15"/>
  <c r="M118" i="15"/>
  <c r="N118" i="15"/>
  <c r="M119" i="15"/>
  <c r="N119" i="15"/>
  <c r="M120" i="15"/>
  <c r="N120" i="15"/>
  <c r="M121" i="15"/>
  <c r="N121" i="15"/>
  <c r="M122" i="15"/>
  <c r="N122" i="15"/>
  <c r="M123" i="15"/>
  <c r="N123" i="15"/>
  <c r="N101" i="15"/>
  <c r="M101" i="15"/>
  <c r="M71" i="15"/>
  <c r="N71" i="15"/>
  <c r="M72" i="15"/>
  <c r="N72" i="15"/>
  <c r="M73" i="15"/>
  <c r="N73" i="15"/>
  <c r="M74" i="15"/>
  <c r="N74" i="15"/>
  <c r="M75" i="15"/>
  <c r="N75" i="15"/>
  <c r="M76" i="15"/>
  <c r="N76" i="15"/>
  <c r="M77" i="15"/>
  <c r="N77" i="15"/>
  <c r="M78" i="15"/>
  <c r="N78" i="15"/>
  <c r="M79" i="15"/>
  <c r="N79" i="15"/>
  <c r="M80" i="15"/>
  <c r="N80" i="15"/>
  <c r="M81" i="15"/>
  <c r="N81" i="15"/>
  <c r="M82" i="15"/>
  <c r="N82" i="15"/>
  <c r="M83" i="15"/>
  <c r="N83" i="15"/>
  <c r="M84" i="15"/>
  <c r="N84" i="15"/>
  <c r="M85" i="15"/>
  <c r="N85" i="15"/>
  <c r="M86" i="15"/>
  <c r="N86" i="15"/>
  <c r="M87" i="15"/>
  <c r="N87" i="15"/>
  <c r="M88" i="15"/>
  <c r="N88" i="15"/>
  <c r="M89" i="15"/>
  <c r="N89" i="15"/>
  <c r="M90" i="15"/>
  <c r="N90" i="15"/>
  <c r="M91" i="15"/>
  <c r="N91" i="15"/>
  <c r="M92" i="15"/>
  <c r="N92" i="15"/>
  <c r="N70" i="15"/>
  <c r="M7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N40" i="15"/>
  <c r="M40" i="15"/>
  <c r="M31" i="15"/>
  <c r="N31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9" i="15"/>
  <c r="M9" i="15"/>
  <c r="G71" i="15" l="1"/>
  <c r="G73" i="15"/>
  <c r="G74" i="15"/>
  <c r="G75" i="15"/>
  <c r="G77" i="15"/>
  <c r="G78" i="15"/>
  <c r="G89" i="15"/>
  <c r="G91" i="15"/>
  <c r="G92" i="15"/>
  <c r="G70" i="15"/>
  <c r="G41" i="15"/>
  <c r="G43" i="15"/>
  <c r="G44" i="15"/>
  <c r="G45" i="15"/>
  <c r="G46" i="15"/>
  <c r="G47" i="15"/>
  <c r="G48" i="15"/>
  <c r="G57" i="15"/>
  <c r="G59" i="15"/>
  <c r="G60" i="15"/>
  <c r="G61" i="15"/>
  <c r="G62" i="15"/>
  <c r="G40" i="15"/>
  <c r="G10" i="15"/>
  <c r="G11" i="15"/>
  <c r="G12" i="15"/>
  <c r="G13" i="15"/>
  <c r="G14" i="15"/>
  <c r="G15" i="15"/>
  <c r="G16" i="15"/>
  <c r="G17" i="15"/>
  <c r="G22" i="15"/>
  <c r="G26" i="15"/>
  <c r="G28" i="15"/>
  <c r="G29" i="15"/>
  <c r="G30" i="15"/>
  <c r="G31" i="15"/>
  <c r="G9" i="15"/>
  <c r="E104" i="15" l="1"/>
  <c r="E109" i="15"/>
  <c r="E123" i="15" s="1"/>
  <c r="E122" i="15"/>
  <c r="D122" i="15"/>
  <c r="D109" i="15"/>
  <c r="D104" i="15"/>
  <c r="E91" i="15"/>
  <c r="D91" i="15"/>
  <c r="F91" i="15" s="1"/>
  <c r="E78" i="15"/>
  <c r="D78" i="15"/>
  <c r="E73" i="15"/>
  <c r="D73" i="15"/>
  <c r="E61" i="15"/>
  <c r="D61" i="15"/>
  <c r="E48" i="15"/>
  <c r="D48" i="15"/>
  <c r="F48" i="15" s="1"/>
  <c r="E43" i="15"/>
  <c r="D43" i="15"/>
  <c r="E30" i="15"/>
  <c r="D30" i="15"/>
  <c r="F30" i="15" s="1"/>
  <c r="E17" i="15"/>
  <c r="D17" i="15"/>
  <c r="E12" i="15"/>
  <c r="D12" i="15"/>
  <c r="F12" i="15" s="1"/>
  <c r="F107" i="15"/>
  <c r="F101" i="15"/>
  <c r="F89" i="15"/>
  <c r="F75" i="15"/>
  <c r="F74" i="15"/>
  <c r="F71" i="15"/>
  <c r="F60" i="15"/>
  <c r="F59" i="15"/>
  <c r="F57" i="15"/>
  <c r="F53" i="15"/>
  <c r="F47" i="15"/>
  <c r="F45" i="15"/>
  <c r="F44" i="15"/>
  <c r="F41" i="15"/>
  <c r="F40" i="15"/>
  <c r="F29" i="15"/>
  <c r="F28" i="15"/>
  <c r="F26" i="15"/>
  <c r="F22" i="15"/>
  <c r="F16" i="15"/>
  <c r="F15" i="15"/>
  <c r="F14" i="15"/>
  <c r="F13" i="15"/>
  <c r="F10" i="15"/>
  <c r="F9" i="15"/>
  <c r="D123" i="15" l="1"/>
  <c r="F123" i="15" s="1"/>
  <c r="F109" i="15"/>
  <c r="F104" i="15"/>
  <c r="E92" i="15"/>
  <c r="D92" i="15"/>
  <c r="F92" i="15" s="1"/>
  <c r="F73" i="15"/>
  <c r="F78" i="15"/>
  <c r="D62" i="15"/>
  <c r="F43" i="15"/>
  <c r="E62" i="15"/>
  <c r="F61" i="15"/>
  <c r="E31" i="15"/>
  <c r="F17" i="15"/>
  <c r="D31" i="15"/>
  <c r="F31" i="15" s="1"/>
  <c r="H30" i="15" s="1"/>
  <c r="H115" i="15" l="1"/>
  <c r="H120" i="15"/>
  <c r="H107" i="15"/>
  <c r="H119" i="15"/>
  <c r="H110" i="15"/>
  <c r="H117" i="15"/>
  <c r="H113" i="15"/>
  <c r="H103" i="15"/>
  <c r="H106" i="15"/>
  <c r="H118" i="15"/>
  <c r="H104" i="15"/>
  <c r="H109" i="15"/>
  <c r="H116" i="15"/>
  <c r="H102" i="15"/>
  <c r="H114" i="15"/>
  <c r="H121" i="15"/>
  <c r="H101" i="15"/>
  <c r="H112" i="15"/>
  <c r="H111" i="15"/>
  <c r="H122" i="15"/>
  <c r="H105" i="15"/>
  <c r="H108" i="15"/>
  <c r="H91" i="15"/>
  <c r="H79" i="15"/>
  <c r="H74" i="15"/>
  <c r="H70" i="15"/>
  <c r="H71" i="15"/>
  <c r="H87" i="15"/>
  <c r="H80" i="15"/>
  <c r="H85" i="15"/>
  <c r="H88" i="15"/>
  <c r="H77" i="15"/>
  <c r="H89" i="15"/>
  <c r="H83" i="15"/>
  <c r="H86" i="15"/>
  <c r="H81" i="15"/>
  <c r="H84" i="15"/>
  <c r="H72" i="15"/>
  <c r="H90" i="15"/>
  <c r="H76" i="15"/>
  <c r="H73" i="15"/>
  <c r="H78" i="15"/>
  <c r="H75" i="15"/>
  <c r="H82" i="15"/>
  <c r="F62" i="15"/>
  <c r="H60" i="15" s="1"/>
  <c r="H49" i="15"/>
  <c r="H12" i="15"/>
  <c r="H11" i="15"/>
  <c r="H21" i="15"/>
  <c r="H22" i="15"/>
  <c r="H10" i="15"/>
  <c r="H19" i="15"/>
  <c r="H9" i="15"/>
  <c r="H29" i="15"/>
  <c r="H17" i="15"/>
  <c r="H26" i="15"/>
  <c r="H16" i="15"/>
  <c r="H25" i="15"/>
  <c r="H27" i="15"/>
  <c r="H15" i="15"/>
  <c r="H23" i="15"/>
  <c r="H28" i="15"/>
  <c r="H14" i="15"/>
  <c r="H18" i="15"/>
  <c r="H24" i="15"/>
  <c r="H13" i="15"/>
  <c r="H20" i="15"/>
  <c r="F26" i="9"/>
  <c r="F28" i="9"/>
  <c r="F29" i="9"/>
  <c r="H59" i="15" l="1"/>
  <c r="H51" i="15"/>
  <c r="H47" i="15"/>
  <c r="H44" i="15"/>
  <c r="H56" i="15"/>
  <c r="H40" i="15"/>
  <c r="H55" i="15"/>
  <c r="H45" i="15"/>
  <c r="H54" i="15"/>
  <c r="H61" i="15"/>
  <c r="H43" i="15"/>
  <c r="H46" i="15"/>
  <c r="H42" i="15"/>
  <c r="H57" i="15"/>
  <c r="H50" i="15"/>
  <c r="H58" i="15"/>
  <c r="H48" i="15"/>
  <c r="H53" i="15"/>
  <c r="H41" i="15"/>
  <c r="H52" i="15"/>
  <c r="F9" i="9"/>
  <c r="F10" i="9"/>
  <c r="G11" i="9"/>
  <c r="F12" i="9"/>
  <c r="F13" i="9"/>
  <c r="G13" i="9"/>
  <c r="F14" i="9"/>
  <c r="F15" i="9"/>
  <c r="G15" i="9"/>
  <c r="F16" i="9"/>
  <c r="F17" i="9"/>
  <c r="G17" i="9"/>
  <c r="G19" i="9"/>
  <c r="F22" i="9"/>
  <c r="G22" i="9"/>
  <c r="G26" i="9"/>
  <c r="F30" i="9"/>
  <c r="G30" i="9"/>
  <c r="F31" i="9"/>
  <c r="G9" i="9" s="1"/>
  <c r="F40" i="9"/>
  <c r="G40" i="9"/>
  <c r="F41" i="9"/>
  <c r="F43" i="9"/>
  <c r="F44" i="9"/>
  <c r="F45" i="9"/>
  <c r="F47" i="9"/>
  <c r="G47" i="9"/>
  <c r="F48" i="9"/>
  <c r="F53" i="9"/>
  <c r="F57" i="9"/>
  <c r="F59" i="9"/>
  <c r="F60" i="9"/>
  <c r="F61" i="9"/>
  <c r="G61" i="9"/>
  <c r="F62" i="9"/>
  <c r="G43" i="9" s="1"/>
  <c r="F71" i="9"/>
  <c r="F73" i="9"/>
  <c r="F74" i="9"/>
  <c r="F75" i="9"/>
  <c r="F78" i="9"/>
  <c r="F89" i="9"/>
  <c r="F91" i="9"/>
  <c r="F92" i="9"/>
  <c r="G72" i="9" s="1"/>
  <c r="F101" i="9"/>
  <c r="F102" i="9"/>
  <c r="F104" i="9"/>
  <c r="G106" i="9"/>
  <c r="F107" i="9"/>
  <c r="F109" i="9"/>
  <c r="G112" i="9"/>
  <c r="G116" i="9"/>
  <c r="F123" i="9"/>
  <c r="G101" i="9" s="1"/>
  <c r="G87" i="9" l="1"/>
  <c r="G103" i="9"/>
  <c r="G83" i="9"/>
  <c r="G76" i="9"/>
  <c r="G71" i="9"/>
  <c r="G50" i="9"/>
  <c r="G29" i="9"/>
  <c r="G24" i="9"/>
  <c r="G21" i="9"/>
  <c r="G10" i="9"/>
  <c r="G120" i="9"/>
  <c r="G90" i="9"/>
  <c r="G81" i="9"/>
  <c r="G56" i="9"/>
  <c r="G49" i="9"/>
  <c r="G42" i="9"/>
  <c r="G27" i="9"/>
  <c r="G23" i="9"/>
  <c r="G20" i="9"/>
  <c r="G16" i="9"/>
  <c r="G14" i="9"/>
  <c r="G12" i="9"/>
  <c r="G79" i="9"/>
  <c r="G59" i="9"/>
  <c r="G53" i="9"/>
  <c r="G44" i="9"/>
  <c r="G119" i="9"/>
  <c r="G108" i="9"/>
  <c r="G102" i="9"/>
  <c r="G89" i="9"/>
  <c r="G78" i="9"/>
  <c r="G70" i="9"/>
  <c r="G60" i="9"/>
  <c r="G58" i="9"/>
  <c r="G55" i="9"/>
  <c r="G52" i="9"/>
  <c r="G48" i="9"/>
  <c r="G46" i="9"/>
  <c r="G41" i="9"/>
  <c r="G28" i="9"/>
  <c r="G25" i="9"/>
  <c r="G18" i="9"/>
  <c r="G115" i="9"/>
  <c r="G111" i="9"/>
  <c r="G105" i="9"/>
  <c r="G86" i="9"/>
  <c r="G82" i="9"/>
  <c r="G75" i="9"/>
  <c r="G73" i="9"/>
  <c r="G122" i="9"/>
  <c r="G118" i="9"/>
  <c r="G114" i="9"/>
  <c r="G110" i="9"/>
  <c r="G107" i="9"/>
  <c r="G104" i="9"/>
  <c r="G91" i="9"/>
  <c r="G85" i="9"/>
  <c r="G121" i="9"/>
  <c r="G117" i="9"/>
  <c r="G113" i="9"/>
  <c r="G109" i="9"/>
  <c r="G88" i="9"/>
  <c r="G84" i="9"/>
  <c r="G80" i="9"/>
  <c r="G77" i="9"/>
  <c r="G74" i="9"/>
  <c r="G57" i="9"/>
  <c r="G54" i="9"/>
  <c r="G51" i="9"/>
  <c r="G45" i="9"/>
</calcChain>
</file>

<file path=xl/sharedStrings.xml><?xml version="1.0" encoding="utf-8"?>
<sst xmlns="http://schemas.openxmlformats.org/spreadsheetml/2006/main" count="317" uniqueCount="59">
  <si>
    <t>Kolorektaalvähi indikaator 1: Kolorektaalvähi diagnoosiga opereeritud patsientide postoperatiivne 30 päeva suremus.</t>
  </si>
  <si>
    <t>Haiglaliik</t>
  </si>
  <si>
    <t>Haigla</t>
  </si>
  <si>
    <t>Piirkondlikud</t>
  </si>
  <si>
    <t>PERH</t>
  </si>
  <si>
    <t>TÜK</t>
  </si>
  <si>
    <t>TLH</t>
  </si>
  <si>
    <t>piirkH</t>
  </si>
  <si>
    <t>Keskhaiglad</t>
  </si>
  <si>
    <t>ITKH</t>
  </si>
  <si>
    <t>LTKH</t>
  </si>
  <si>
    <t>IVKH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</si>
  <si>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</si>
  <si>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</si>
  <si>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</si>
  <si>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</si>
  <si>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</si>
  <si>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</si>
  <si>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</si>
  <si>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</si>
  <si>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</si>
  <si>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</si>
  <si>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</si>
  <si>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Ralvere</t>
  </si>
  <si>
    <t>Rapla</t>
  </si>
  <si>
    <t>Valga</t>
  </si>
  <si>
    <t>Viljandi</t>
  </si>
  <si>
    <t>üldH</t>
  </si>
  <si>
    <t>Kokku:</t>
  </si>
  <si>
    <t>2015.a. pt arv, kes on surnud 30 päeva jooksul peale operatsiooni</t>
  </si>
  <si>
    <t>2015.a. pt %, kes on surnud 30 päeva jooksul peale  operatsiooni</t>
  </si>
  <si>
    <t>2015.a. Statsionaarsel ravil ZXD00 operatsiooni saanud pt arv</t>
  </si>
  <si>
    <t>2015.a. pt arv, kes on surnud 30 päeva jooksul peale ZXD00 operatsiooni</t>
  </si>
  <si>
    <t>2015.a. Statsionaarsel ravil ZXD10 operatsiooni saanud pt arv</t>
  </si>
  <si>
    <t>2015.a. pt arv, kes on surnud 30 päeva jooksul peale ZXD10 operatsiooni</t>
  </si>
  <si>
    <t>2015.a. pt arv, kes on surnud 30 päeva jooksul peale operatsiooni (raviarvel ZXD00 või ZXD10 märge puudub)</t>
  </si>
  <si>
    <t>2015.a. Statsionaarsel ravil  operatsiooni saanud pt arv (raviarvel ZXD00 või ZXD10 märge puudub)</t>
  </si>
  <si>
    <t>2015.a. pt %, kes on surnud 30 päeva jooksul peale  korralist operatsiooni</t>
  </si>
  <si>
    <t>2015.a. pt %, kes on surnud 30 päeva jooksul peale  erakorralist operatsiooni</t>
  </si>
  <si>
    <t>2015.a. statsionaarsel ravil operatsiooni saanud pt arv</t>
  </si>
  <si>
    <t>2015.a. pt %, kes on surnud 30 päeva jooksul peale operatsiooni (raviarvel erakorraline või plaaniline märge puudub)</t>
  </si>
  <si>
    <t>2016.a. statsionaarsel ravil operatsiooni saanud pt arv</t>
  </si>
  <si>
    <t>2016.a. pt arv, kes on surnud 30 päeva jooksul peale operatsiooni</t>
  </si>
  <si>
    <t>2016.a. pt %, kes on surnud 30 päeva jooksul peale  operatsiooni</t>
  </si>
  <si>
    <t>2016.a. Statsionaarsel ravil ZXD00 operatsiooni saanud pt arv</t>
  </si>
  <si>
    <t>2016.a. pt arv, kes on surnud 30 päeva jooksul peale ZXD00 operatsiooni</t>
  </si>
  <si>
    <t>2016.a. pt %, kes on surnud 30 päeva jooksul peale  erakorralist operatsiooni</t>
  </si>
  <si>
    <t>2016.a. Statsionaarsel ravil ZXD10 operatsiooni saanud pt arv</t>
  </si>
  <si>
    <t>2016.a. pt arv, kes on surnud 30 päeva jooksul peale ZXD10 operatsiooni</t>
  </si>
  <si>
    <t>2016.a. Statsionaarsel ravil  operatsiooni saanud pt arv (raviarvel ZXD00 või ZXD10 märge puudub)</t>
  </si>
  <si>
    <t>2016.a. pt arv, kes on surnud 30 päeva jooksul peale operatsiooni (raviarvel ZXD00 või ZXD10 märge puudub)</t>
  </si>
  <si>
    <t>2016.a. pt %, kes on surnud 30 päeva jooksul peale operatsiooni (raviarvel erakorraline või plaaniline märge puudub)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</si>
  <si>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</si>
  <si>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</si>
  <si>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</si>
  <si>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</si>
  <si>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</si>
  <si>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</si>
  <si>
    <t>2016.a. pt %, kes on surnud 30 päeva jooksul peale korralist operatsiooni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</si>
</sst>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2E75B6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32" fillId="2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9" fillId="0" borderId="0" xfId="0" applyFont="1" applyAlignment="1">
      <alignment horizontal="left" vertical="center"/>
    </xf>
    <xf numFmtId="0" fontId="0" fillId="0" borderId="12" xfId="0" applyBorder="1"/>
    <xf numFmtId="3" fontId="0" fillId="0" borderId="12" xfId="0" applyNumberFormat="1" applyBorder="1"/>
    <xf numFmtId="9" fontId="0" fillId="0" borderId="12" xfId="0" applyNumberFormat="1" applyBorder="1"/>
    <xf numFmtId="0" fontId="30" fillId="0" borderId="12" xfId="0" applyFont="1" applyBorder="1"/>
    <xf numFmtId="3" fontId="27" fillId="0" borderId="12" xfId="0" applyNumberFormat="1" applyFont="1" applyBorder="1"/>
    <xf numFmtId="0" fontId="27" fillId="0" borderId="12" xfId="0" applyFont="1" applyBorder="1"/>
    <xf numFmtId="9" fontId="27" fillId="0" borderId="12" xfId="0" applyNumberFormat="1" applyFont="1" applyBorder="1"/>
    <xf numFmtId="9" fontId="28" fillId="0" borderId="0" xfId="0" applyNumberFormat="1" applyFont="1"/>
    <xf numFmtId="9" fontId="0" fillId="0" borderId="12" xfId="0" applyNumberFormat="1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14" xfId="0" applyBorder="1"/>
    <xf numFmtId="0" fontId="0" fillId="0" borderId="0" xfId="0" applyBorder="1" applyAlignment="1">
      <alignment horizontal="center" wrapText="1"/>
    </xf>
    <xf numFmtId="164" fontId="0" fillId="0" borderId="0" xfId="0" applyNumberFormat="1"/>
    <xf numFmtId="9" fontId="0" fillId="0" borderId="12" xfId="143" applyFont="1" applyBorder="1" applyAlignment="1">
      <alignment horizontal="right"/>
    </xf>
    <xf numFmtId="9" fontId="27" fillId="0" borderId="12" xfId="143" applyFont="1" applyBorder="1" applyAlignment="1">
      <alignment horizontal="right"/>
    </xf>
    <xf numFmtId="9" fontId="33" fillId="0" borderId="12" xfId="143" applyFont="1" applyBorder="1" applyAlignment="1">
      <alignment horizontal="right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right"/>
    </xf>
  </cellXfs>
  <cellStyles count="144">
    <cellStyle name="Accent1 - 20%" xfId="3"/>
    <cellStyle name="Accent1 - 40%" xfId="4"/>
    <cellStyle name="Accent1 - 60%" xfId="5"/>
    <cellStyle name="Accent1 10" xfId="140"/>
    <cellStyle name="Accent1 11" xfId="142"/>
    <cellStyle name="Accent1 2" xfId="2"/>
    <cellStyle name="Accent1 3" xfId="86"/>
    <cellStyle name="Accent1 4" xfId="102"/>
    <cellStyle name="Accent1 5" xfId="103"/>
    <cellStyle name="Accent1 6" xfId="105"/>
    <cellStyle name="Accent1 7" xfId="116"/>
    <cellStyle name="Accent1 8" xfId="118"/>
    <cellStyle name="Accent1 9" xfId="125"/>
    <cellStyle name="Accent2 - 20%" xfId="7"/>
    <cellStyle name="Accent2 - 40%" xfId="8"/>
    <cellStyle name="Accent2 - 60%" xfId="9"/>
    <cellStyle name="Accent2 10" xfId="139"/>
    <cellStyle name="Accent2 11" xfId="141"/>
    <cellStyle name="Accent2 2" xfId="6"/>
    <cellStyle name="Accent2 3" xfId="88"/>
    <cellStyle name="Accent2 4" xfId="101"/>
    <cellStyle name="Accent2 5" xfId="87"/>
    <cellStyle name="Accent2 6" xfId="106"/>
    <cellStyle name="Accent2 7" xfId="115"/>
    <cellStyle name="Accent2 8" xfId="119"/>
    <cellStyle name="Accent2 9" xfId="127"/>
    <cellStyle name="Accent3 - 20%" xfId="11"/>
    <cellStyle name="Accent3 - 40%" xfId="12"/>
    <cellStyle name="Accent3 - 60%" xfId="13"/>
    <cellStyle name="Accent3 10" xfId="138"/>
    <cellStyle name="Accent3 11" xfId="126"/>
    <cellStyle name="Accent3 2" xfId="10"/>
    <cellStyle name="Accent3 3" xfId="90"/>
    <cellStyle name="Accent3 4" xfId="100"/>
    <cellStyle name="Accent3 5" xfId="89"/>
    <cellStyle name="Accent3 6" xfId="107"/>
    <cellStyle name="Accent3 7" xfId="114"/>
    <cellStyle name="Accent3 8" xfId="120"/>
    <cellStyle name="Accent3 9" xfId="128"/>
    <cellStyle name="Accent4 - 20%" xfId="15"/>
    <cellStyle name="Accent4 - 40%" xfId="16"/>
    <cellStyle name="Accent4 - 60%" xfId="17"/>
    <cellStyle name="Accent4 10" xfId="137"/>
    <cellStyle name="Accent4 11" xfId="129"/>
    <cellStyle name="Accent4 2" xfId="14"/>
    <cellStyle name="Accent4 3" xfId="92"/>
    <cellStyle name="Accent4 4" xfId="99"/>
    <cellStyle name="Accent4 5" xfId="91"/>
    <cellStyle name="Accent4 6" xfId="108"/>
    <cellStyle name="Accent4 7" xfId="113"/>
    <cellStyle name="Accent4 8" xfId="121"/>
    <cellStyle name="Accent4 9" xfId="130"/>
    <cellStyle name="Accent5 - 20%" xfId="19"/>
    <cellStyle name="Accent5 - 40%" xfId="20"/>
    <cellStyle name="Accent5 - 60%" xfId="21"/>
    <cellStyle name="Accent5 10" xfId="136"/>
    <cellStyle name="Accent5 11" xfId="131"/>
    <cellStyle name="Accent5 2" xfId="18"/>
    <cellStyle name="Accent5 3" xfId="93"/>
    <cellStyle name="Accent5 4" xfId="98"/>
    <cellStyle name="Accent5 5" xfId="94"/>
    <cellStyle name="Accent5 6" xfId="109"/>
    <cellStyle name="Accent5 7" xfId="112"/>
    <cellStyle name="Accent5 8" xfId="122"/>
    <cellStyle name="Accent5 9" xfId="132"/>
    <cellStyle name="Accent6 - 20%" xfId="23"/>
    <cellStyle name="Accent6 - 40%" xfId="24"/>
    <cellStyle name="Accent6 - 60%" xfId="25"/>
    <cellStyle name="Accent6 10" xfId="135"/>
    <cellStyle name="Accent6 11" xfId="133"/>
    <cellStyle name="Accent6 2" xfId="22"/>
    <cellStyle name="Accent6 3" xfId="95"/>
    <cellStyle name="Accent6 4" xfId="97"/>
    <cellStyle name="Accent6 5" xfId="96"/>
    <cellStyle name="Accent6 6" xfId="110"/>
    <cellStyle name="Accent6 7" xfId="111"/>
    <cellStyle name="Accent6 8" xfId="123"/>
    <cellStyle name="Accent6 9" xfId="134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104"/>
    <cellStyle name="Normal 4" xfId="117"/>
    <cellStyle name="Normal 5" xfId="124"/>
    <cellStyle name="Note 2" xfId="40"/>
    <cellStyle name="Output 2" xfId="41"/>
    <cellStyle name="Percent" xfId="143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FF5050"/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Aruandesse2016!$F$3:$F$8</c:f>
              <c:strCache>
                <c:ptCount val="6"/>
                <c:pt idx="0">
                  <c:v>2016.a. pt %, kes on surnud 30 päeva jooksul peale  operatsiooni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8C3-459B-A82A-EFC70E8AA5CA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8C3-459B-A82A-EFC70E8AA5C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8C3-459B-A82A-EFC70E8AA5CA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Aruandesse2016!$N$9:$N$30</c:f>
                <c:numCache>
                  <c:formatCode>General</c:formatCode>
                  <c:ptCount val="22"/>
                  <c:pt idx="0">
                    <c:v>2.261937716262976E-2</c:v>
                  </c:pt>
                  <c:pt idx="1">
                    <c:v>5.004458598726115E-2</c:v>
                  </c:pt>
                  <c:pt idx="2">
                    <c:v>0</c:v>
                  </c:pt>
                  <c:pt idx="3">
                    <c:v>2.0336322869955157E-2</c:v>
                  </c:pt>
                  <c:pt idx="4">
                    <c:v>6.3750000000000001E-2</c:v>
                  </c:pt>
                  <c:pt idx="5">
                    <c:v>7.5333333333333322E-2</c:v>
                  </c:pt>
                  <c:pt idx="6">
                    <c:v>0.439</c:v>
                  </c:pt>
                  <c:pt idx="7">
                    <c:v>0.46833333333333338</c:v>
                  </c:pt>
                  <c:pt idx="8">
                    <c:v>4.0391304347826083E-2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0.48299999999999998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0.80200000000000005</c:v>
                  </c:pt>
                  <c:pt idx="18">
                    <c:v>0</c:v>
                  </c:pt>
                  <c:pt idx="19">
                    <c:v>0.80200000000000005</c:v>
                  </c:pt>
                  <c:pt idx="20">
                    <c:v>0.69</c:v>
                  </c:pt>
                  <c:pt idx="21">
                    <c:v>0.28299999999999997</c:v>
                  </c:pt>
                </c:numCache>
              </c:numRef>
            </c:plus>
            <c:minus>
              <c:numRef>
                <c:f>Aruandesse2016!$M$9:$M$30</c:f>
                <c:numCache>
                  <c:formatCode>General</c:formatCode>
                  <c:ptCount val="22"/>
                  <c:pt idx="0">
                    <c:v>7.3806228373702416E-3</c:v>
                  </c:pt>
                  <c:pt idx="1">
                    <c:v>2.6955414012738856E-2</c:v>
                  </c:pt>
                  <c:pt idx="2">
                    <c:v>0</c:v>
                  </c:pt>
                  <c:pt idx="3">
                    <c:v>1.1663677130044842E-2</c:v>
                  </c:pt>
                  <c:pt idx="4">
                    <c:v>2.325E-2</c:v>
                  </c:pt>
                  <c:pt idx="5">
                    <c:v>2.1666666666666667E-2</c:v>
                  </c:pt>
                  <c:pt idx="6">
                    <c:v>0</c:v>
                  </c:pt>
                  <c:pt idx="7">
                    <c:v>0.15766666666666665</c:v>
                  </c:pt>
                  <c:pt idx="8">
                    <c:v>1.9608695652173914E-2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</c:errBars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Aruandesse2016!$F$9:$F$30</c:f>
              <c:numCache>
                <c:formatCode>0%</c:formatCode>
                <c:ptCount val="22"/>
                <c:pt idx="0">
                  <c:v>1.0380622837370242E-2</c:v>
                </c:pt>
                <c:pt idx="1">
                  <c:v>5.0955414012738856E-2</c:v>
                </c:pt>
                <c:pt idx="2">
                  <c:v>0</c:v>
                </c:pt>
                <c:pt idx="3">
                  <c:v>2.4663677130044841E-2</c:v>
                </c:pt>
                <c:pt idx="4">
                  <c:v>3.125E-2</c:v>
                </c:pt>
                <c:pt idx="5">
                  <c:v>2.6666666666666668E-2</c:v>
                </c:pt>
                <c:pt idx="6">
                  <c:v>0</c:v>
                </c:pt>
                <c:pt idx="7">
                  <c:v>0.16666666666666666</c:v>
                </c:pt>
                <c:pt idx="8">
                  <c:v>3.2608695652173912E-2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3-459B-A82A-EFC70E8A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2"/>
              <c:pt idx="0">
                <c:v>3.6151802299607329E-2</c:v>
              </c:pt>
              <c:pt idx="1">
                <c:v>3.6151802299607329E-2</c:v>
              </c:pt>
              <c:pt idx="2">
                <c:v>3.6151802299607329E-2</c:v>
              </c:pt>
              <c:pt idx="3">
                <c:v>3.6151802299607329E-2</c:v>
              </c:pt>
              <c:pt idx="4">
                <c:v>3.6151802299607329E-2</c:v>
              </c:pt>
              <c:pt idx="5">
                <c:v>3.6151802299607329E-2</c:v>
              </c:pt>
              <c:pt idx="6">
                <c:v>3.6151802299607329E-2</c:v>
              </c:pt>
              <c:pt idx="7">
                <c:v>3.6151802299607329E-2</c:v>
              </c:pt>
              <c:pt idx="8">
                <c:v>3.6151802299607329E-2</c:v>
              </c:pt>
              <c:pt idx="9">
                <c:v>3.6151802299607329E-2</c:v>
              </c:pt>
              <c:pt idx="10">
                <c:v>3.6151802299607329E-2</c:v>
              </c:pt>
              <c:pt idx="11">
                <c:v>3.6151802299607329E-2</c:v>
              </c:pt>
              <c:pt idx="12">
                <c:v>3.6151802299607329E-2</c:v>
              </c:pt>
              <c:pt idx="13">
                <c:v>3.6151802299607329E-2</c:v>
              </c:pt>
              <c:pt idx="14">
                <c:v>3.6151802299607329E-2</c:v>
              </c:pt>
              <c:pt idx="15">
                <c:v>3.6151802299607329E-2</c:v>
              </c:pt>
              <c:pt idx="16">
                <c:v>3.6151802299607329E-2</c:v>
              </c:pt>
              <c:pt idx="17">
                <c:v>3.6151802299607329E-2</c:v>
              </c:pt>
              <c:pt idx="18">
                <c:v>3.6151802299607329E-2</c:v>
              </c:pt>
              <c:pt idx="19">
                <c:v>3.6151802299607329E-2</c:v>
              </c:pt>
              <c:pt idx="20">
                <c:v>3.6151802299607329E-2</c:v>
              </c:pt>
              <c:pt idx="21">
                <c:v>3.6151802299607329E-2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8C3-459B-A82A-EFC70E8AA5C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pt %, kes on surnud 30 päeva jooksul peale 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Aruandesse2015!$F$9:$F$30</c:f>
              <c:numCache>
                <c:formatCode>0%</c:formatCode>
                <c:ptCount val="22"/>
                <c:pt idx="0">
                  <c:v>2.2304832713754646E-2</c:v>
                </c:pt>
                <c:pt idx="1">
                  <c:v>3.7735849056603772E-2</c:v>
                </c:pt>
                <c:pt idx="2">
                  <c:v>0</c:v>
                </c:pt>
                <c:pt idx="3">
                  <c:v>2.8037383177570093E-2</c:v>
                </c:pt>
                <c:pt idx="4">
                  <c:v>2.8301886792452831E-2</c:v>
                </c:pt>
                <c:pt idx="5">
                  <c:v>1.4285714285714285E-2</c:v>
                </c:pt>
                <c:pt idx="6">
                  <c:v>7.1428571428571425E-2</c:v>
                </c:pt>
                <c:pt idx="7">
                  <c:v>0.25</c:v>
                </c:pt>
                <c:pt idx="8">
                  <c:v>3.0927835051546393E-2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0.21428571428571427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C3-459B-A82A-EFC70E8AA5C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Aruandesse2015!$G$9:$G$30</c:f>
              <c:numCache>
                <c:formatCode>0%</c:formatCode>
                <c:ptCount val="22"/>
                <c:pt idx="0">
                  <c:v>3.3018867924528301E-2</c:v>
                </c:pt>
                <c:pt idx="1">
                  <c:v>3.3018867924528301E-2</c:v>
                </c:pt>
                <c:pt idx="2">
                  <c:v>3.3018867924528301E-2</c:v>
                </c:pt>
                <c:pt idx="3">
                  <c:v>3.3018867924528301E-2</c:v>
                </c:pt>
                <c:pt idx="4">
                  <c:v>3.3018867924528301E-2</c:v>
                </c:pt>
                <c:pt idx="5">
                  <c:v>3.3018867924528301E-2</c:v>
                </c:pt>
                <c:pt idx="6">
                  <c:v>3.3018867924528301E-2</c:v>
                </c:pt>
                <c:pt idx="7">
                  <c:v>3.3018867924528301E-2</c:v>
                </c:pt>
                <c:pt idx="8">
                  <c:v>3.3018867924528301E-2</c:v>
                </c:pt>
                <c:pt idx="9">
                  <c:v>3.3018867924528301E-2</c:v>
                </c:pt>
                <c:pt idx="10">
                  <c:v>3.3018867924528301E-2</c:v>
                </c:pt>
                <c:pt idx="11">
                  <c:v>3.3018867924528301E-2</c:v>
                </c:pt>
                <c:pt idx="12">
                  <c:v>3.3018867924528301E-2</c:v>
                </c:pt>
                <c:pt idx="13">
                  <c:v>3.3018867924528301E-2</c:v>
                </c:pt>
                <c:pt idx="14">
                  <c:v>3.3018867924528301E-2</c:v>
                </c:pt>
                <c:pt idx="15">
                  <c:v>3.3018867924528301E-2</c:v>
                </c:pt>
                <c:pt idx="16">
                  <c:v>3.3018867924528301E-2</c:v>
                </c:pt>
                <c:pt idx="17">
                  <c:v>3.3018867924528301E-2</c:v>
                </c:pt>
                <c:pt idx="18">
                  <c:v>3.3018867924528301E-2</c:v>
                </c:pt>
                <c:pt idx="19">
                  <c:v>3.3018867924528301E-2</c:v>
                </c:pt>
                <c:pt idx="20">
                  <c:v>3.3018867924528301E-2</c:v>
                </c:pt>
                <c:pt idx="21">
                  <c:v>3.3018867924528301E-2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8C3-459B-A82A-EFC70E8AA5CA}"/>
            </c:ext>
          </c:extLst>
        </c:ser>
        <c:ser>
          <c:idx val="0"/>
          <c:order val="4"/>
          <c:tx>
            <c:v>Indikaatori eesmärk: plaaniline &lt;5%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Aruandesse2016!$I$9:$I$30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C3-459B-A82A-EFC70E8AA5CA}"/>
            </c:ext>
          </c:extLst>
        </c:ser>
        <c:ser>
          <c:idx val="5"/>
          <c:order val="5"/>
          <c:tx>
            <c:v>Indikaatori eesmärk: erakorraline &lt;15%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Aruandesse2016!$J$9:$J$30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C3-459B-A82A-EFC70E8A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8183784719217795"/>
          <c:h val="0.1140356797505574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Aruandesse2016!$F$34</c:f>
              <c:strCache>
                <c:ptCount val="1"/>
                <c:pt idx="0">
                  <c:v>2016.a. pt %, kes on surnud 30 päeva jooksul peale  erakorralist operatsiooni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03C-422E-AC13-8F8D8D5B6BFF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03C-422E-AC13-8F8D8D5B6BF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03C-422E-AC13-8F8D8D5B6BF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Aruandesse2016!$N$40:$N$61</c:f>
                <c:numCache>
                  <c:formatCode>General</c:formatCode>
                  <c:ptCount val="22"/>
                  <c:pt idx="0">
                    <c:v>0.13836842105263158</c:v>
                  </c:pt>
                  <c:pt idx="1">
                    <c:v>5.201986754966887E-2</c:v>
                  </c:pt>
                  <c:pt idx="2">
                    <c:v>0</c:v>
                  </c:pt>
                  <c:pt idx="3">
                    <c:v>4.5089947089947097E-2</c:v>
                  </c:pt>
                  <c:pt idx="4">
                    <c:v>6.3750000000000001E-2</c:v>
                  </c:pt>
                  <c:pt idx="5">
                    <c:v>9.9636363636363648E-2</c:v>
                  </c:pt>
                  <c:pt idx="6">
                    <c:v>0.80200000000000005</c:v>
                  </c:pt>
                  <c:pt idx="7">
                    <c:v>0.50099999999999989</c:v>
                  </c:pt>
                  <c:pt idx="8">
                    <c:v>4.7025316455696207E-2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0.80200000000000005</c:v>
                  </c:pt>
                  <c:pt idx="18">
                    <c:v>0</c:v>
                  </c:pt>
                  <c:pt idx="19">
                    <c:v>0.80200000000000005</c:v>
                  </c:pt>
                  <c:pt idx="20">
                    <c:v>0.80200000000000005</c:v>
                  </c:pt>
                  <c:pt idx="21">
                    <c:v>0.30099999999999999</c:v>
                  </c:pt>
                </c:numCache>
              </c:numRef>
            </c:plus>
            <c:minus>
              <c:numRef>
                <c:f>Aruandesse2016!$M$40:$M$61</c:f>
                <c:numCache>
                  <c:formatCode>General</c:formatCode>
                  <c:ptCount val="22"/>
                  <c:pt idx="0">
                    <c:v>4.3631578947368417E-2</c:v>
                  </c:pt>
                  <c:pt idx="1">
                    <c:v>2.7980132450331124E-2</c:v>
                  </c:pt>
                  <c:pt idx="2">
                    <c:v>0</c:v>
                  </c:pt>
                  <c:pt idx="3">
                    <c:v>2.5910052910052907E-2</c:v>
                  </c:pt>
                  <c:pt idx="4">
                    <c:v>2.325E-2</c:v>
                  </c:pt>
                  <c:pt idx="5">
                    <c:v>3.0363636363636363E-2</c:v>
                  </c:pt>
                  <c:pt idx="6">
                    <c:v>0</c:v>
                  </c:pt>
                  <c:pt idx="7">
                    <c:v>0.189</c:v>
                  </c:pt>
                  <c:pt idx="8">
                    <c:v>2.1974683544303798E-2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</c:errBars>
          <c:cat>
            <c:multiLvlStrRef>
              <c:f>Aruandesse2016!$A$40:$C$61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Aruandesse2016!$F$40:$F$61</c:f>
              <c:numCache>
                <c:formatCode>0%</c:formatCode>
                <c:ptCount val="22"/>
                <c:pt idx="0">
                  <c:v>5.2631578947368418E-2</c:v>
                </c:pt>
                <c:pt idx="1">
                  <c:v>5.2980132450331126E-2</c:v>
                </c:pt>
                <c:pt idx="2">
                  <c:v>0</c:v>
                </c:pt>
                <c:pt idx="3">
                  <c:v>5.2910052910052907E-2</c:v>
                </c:pt>
                <c:pt idx="4">
                  <c:v>3.125E-2</c:v>
                </c:pt>
                <c:pt idx="5">
                  <c:v>3.6363636363636362E-2</c:v>
                </c:pt>
                <c:pt idx="6">
                  <c:v>0</c:v>
                </c:pt>
                <c:pt idx="7">
                  <c:v>0.2</c:v>
                </c:pt>
                <c:pt idx="8">
                  <c:v>3.7974683544303799E-2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3C-422E-AC13-8F8D8D5B6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5936"/>
        <c:axId val="25871649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Aruandesse2016!$H$40:$H$61</c:f>
              <c:numCache>
                <c:formatCode>0%</c:formatCode>
                <c:ptCount val="22"/>
                <c:pt idx="0">
                  <c:v>4.456824512534819E-2</c:v>
                </c:pt>
                <c:pt idx="1">
                  <c:v>4.456824512534819E-2</c:v>
                </c:pt>
                <c:pt idx="2">
                  <c:v>4.456824512534819E-2</c:v>
                </c:pt>
                <c:pt idx="3">
                  <c:v>4.456824512534819E-2</c:v>
                </c:pt>
                <c:pt idx="4">
                  <c:v>4.456824512534819E-2</c:v>
                </c:pt>
                <c:pt idx="5">
                  <c:v>4.456824512534819E-2</c:v>
                </c:pt>
                <c:pt idx="6">
                  <c:v>4.456824512534819E-2</c:v>
                </c:pt>
                <c:pt idx="7">
                  <c:v>4.456824512534819E-2</c:v>
                </c:pt>
                <c:pt idx="8">
                  <c:v>4.456824512534819E-2</c:v>
                </c:pt>
                <c:pt idx="9">
                  <c:v>4.456824512534819E-2</c:v>
                </c:pt>
                <c:pt idx="10">
                  <c:v>4.456824512534819E-2</c:v>
                </c:pt>
                <c:pt idx="11">
                  <c:v>4.456824512534819E-2</c:v>
                </c:pt>
                <c:pt idx="12">
                  <c:v>4.456824512534819E-2</c:v>
                </c:pt>
                <c:pt idx="13">
                  <c:v>4.456824512534819E-2</c:v>
                </c:pt>
                <c:pt idx="14">
                  <c:v>4.456824512534819E-2</c:v>
                </c:pt>
                <c:pt idx="15">
                  <c:v>4.456824512534819E-2</c:v>
                </c:pt>
                <c:pt idx="16">
                  <c:v>4.456824512534819E-2</c:v>
                </c:pt>
                <c:pt idx="17">
                  <c:v>4.456824512534819E-2</c:v>
                </c:pt>
                <c:pt idx="18">
                  <c:v>4.456824512534819E-2</c:v>
                </c:pt>
                <c:pt idx="19">
                  <c:v>4.456824512534819E-2</c:v>
                </c:pt>
                <c:pt idx="20">
                  <c:v>4.456824512534819E-2</c:v>
                </c:pt>
                <c:pt idx="21">
                  <c:v>4.456824512534819E-2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3C-422E-AC13-8F8D8D5B6BFF}"/>
            </c:ext>
          </c:extLst>
        </c:ser>
        <c:ser>
          <c:idx val="0"/>
          <c:order val="2"/>
          <c:tx>
            <c:strRef>
              <c:f>Aruandesse2015!$F$34</c:f>
              <c:strCache>
                <c:ptCount val="1"/>
                <c:pt idx="0">
                  <c:v>2015.a. pt %, kes on surnud 30 päeva jooksul peale  erakorralist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Aruandesse2015!$F$40:$F$61</c:f>
              <c:numCache>
                <c:formatCode>0%</c:formatCode>
                <c:ptCount val="22"/>
                <c:pt idx="0">
                  <c:v>0.13157894736842105</c:v>
                </c:pt>
                <c:pt idx="1">
                  <c:v>4.0268456375838924E-2</c:v>
                </c:pt>
                <c:pt idx="2">
                  <c:v>0</c:v>
                </c:pt>
                <c:pt idx="3">
                  <c:v>5.8823529411764705E-2</c:v>
                </c:pt>
                <c:pt idx="4">
                  <c:v>2.8846153846153848E-2</c:v>
                </c:pt>
                <c:pt idx="5">
                  <c:v>2.1276595744680851E-2</c:v>
                </c:pt>
                <c:pt idx="6">
                  <c:v>0</c:v>
                </c:pt>
                <c:pt idx="7">
                  <c:v>0.25</c:v>
                </c:pt>
                <c:pt idx="8">
                  <c:v>3.2258064516129031E-2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0.5</c:v>
                </c:pt>
                <c:pt idx="21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3C-422E-AC13-8F8D8D5B6BFF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Aruandesse2015!$G$40:$G$61</c:f>
              <c:numCache>
                <c:formatCode>0%</c:formatCode>
                <c:ptCount val="22"/>
                <c:pt idx="0">
                  <c:v>5.3521126760563378E-2</c:v>
                </c:pt>
                <c:pt idx="1">
                  <c:v>5.3521126760563378E-2</c:v>
                </c:pt>
                <c:pt idx="2">
                  <c:v>5.3521126760563378E-2</c:v>
                </c:pt>
                <c:pt idx="3">
                  <c:v>5.3521126760563378E-2</c:v>
                </c:pt>
                <c:pt idx="4">
                  <c:v>5.3521126760563378E-2</c:v>
                </c:pt>
                <c:pt idx="5">
                  <c:v>5.3521126760563378E-2</c:v>
                </c:pt>
                <c:pt idx="6">
                  <c:v>5.3521126760563378E-2</c:v>
                </c:pt>
                <c:pt idx="7">
                  <c:v>5.3521126760563378E-2</c:v>
                </c:pt>
                <c:pt idx="8">
                  <c:v>5.3521126760563378E-2</c:v>
                </c:pt>
                <c:pt idx="9">
                  <c:v>5.3521126760563378E-2</c:v>
                </c:pt>
                <c:pt idx="10">
                  <c:v>5.3521126760563378E-2</c:v>
                </c:pt>
                <c:pt idx="11">
                  <c:v>5.3521126760563378E-2</c:v>
                </c:pt>
                <c:pt idx="12">
                  <c:v>5.3521126760563378E-2</c:v>
                </c:pt>
                <c:pt idx="13">
                  <c:v>5.3521126760563378E-2</c:v>
                </c:pt>
                <c:pt idx="14">
                  <c:v>5.3521126760563378E-2</c:v>
                </c:pt>
                <c:pt idx="15">
                  <c:v>5.3521126760563378E-2</c:v>
                </c:pt>
                <c:pt idx="16">
                  <c:v>5.3521126760563378E-2</c:v>
                </c:pt>
                <c:pt idx="17">
                  <c:v>5.3521126760563378E-2</c:v>
                </c:pt>
                <c:pt idx="18">
                  <c:v>5.3521126760563378E-2</c:v>
                </c:pt>
                <c:pt idx="19">
                  <c:v>5.3521126760563378E-2</c:v>
                </c:pt>
                <c:pt idx="20">
                  <c:v>5.3521126760563378E-2</c:v>
                </c:pt>
                <c:pt idx="21">
                  <c:v>5.3521126760563378E-2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3C-422E-AC13-8F8D8D5B6BFF}"/>
            </c:ext>
          </c:extLst>
        </c:ser>
        <c:ser>
          <c:idx val="1"/>
          <c:order val="4"/>
          <c:tx>
            <c:v>Indikaatori eesmärk: erakorraline &lt;15%</c:v>
          </c:tx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Aruandesse2016!$I$40:$I$61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3C-422E-AC13-8F8D8D5B6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5936"/>
        <c:axId val="258716496"/>
      </c:lineChart>
      <c:catAx>
        <c:axId val="2587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6496"/>
        <c:crosses val="autoZero"/>
        <c:auto val="1"/>
        <c:lblAlgn val="ctr"/>
        <c:lblOffset val="100"/>
        <c:noMultiLvlLbl val="0"/>
      </c:catAx>
      <c:valAx>
        <c:axId val="25871649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593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8633173189799872E-3"/>
          <c:y val="0.88596437623594937"/>
          <c:w val="0.98809162873332423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Aruandesse2016!$F$64</c:f>
              <c:strCache>
                <c:ptCount val="1"/>
                <c:pt idx="0">
                  <c:v>2016.a. pt %, kes on surnud 30 päeva jooksul peale korralist operatsiooni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3225-4215-9D4A-92970A3AF019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225-4215-9D4A-92970A3AF019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Aruandesse2016!$N$70:$N$91</c:f>
                <c:numCache>
                  <c:formatCode>General</c:formatCode>
                  <c:ptCount val="22"/>
                  <c:pt idx="0">
                    <c:v>0.53700000000000003</c:v>
                  </c:pt>
                  <c:pt idx="1">
                    <c:v>0.21138095238095239</c:v>
                  </c:pt>
                  <c:pt idx="2">
                    <c:v>0</c:v>
                  </c:pt>
                  <c:pt idx="3">
                    <c:v>0.17753846153846153</c:v>
                  </c:pt>
                  <c:pt idx="4">
                    <c:v>0.23100000000000001</c:v>
                  </c:pt>
                  <c:pt idx="5">
                    <c:v>7.5999999999999998E-2</c:v>
                  </c:pt>
                  <c:pt idx="6">
                    <c:v>0</c:v>
                  </c:pt>
                  <c:pt idx="7">
                    <c:v>0.80200000000000005</c:v>
                  </c:pt>
                  <c:pt idx="8">
                    <c:v>7.0308641975308644E-2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0.94499999999999995</c:v>
                  </c:pt>
                  <c:pt idx="20">
                    <c:v>0</c:v>
                  </c:pt>
                  <c:pt idx="21">
                    <c:v>0.94499999999999995</c:v>
                  </c:pt>
                </c:numCache>
              </c:numRef>
            </c:plus>
            <c:minus>
              <c:numRef>
                <c:f>Aruandesse2016!$M$70:$M$91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4.4619047619047614E-2</c:v>
                  </c:pt>
                  <c:pt idx="2">
                    <c:v>0</c:v>
                  </c:pt>
                  <c:pt idx="3">
                    <c:v>3.6461538461538462E-2</c:v>
                  </c:pt>
                  <c:pt idx="4">
                    <c:v>8.2000000000000003E-2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2.0691358024691357E-2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</c:errBars>
          <c:cat>
            <c:multiLvlStrRef>
              <c:f>Aruandesse2016!$A$70:$C$91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Aruandesse2016!$F$70:$F$91</c:f>
              <c:numCache>
                <c:formatCode>0%</c:formatCode>
                <c:ptCount val="22"/>
                <c:pt idx="0">
                  <c:v>0</c:v>
                </c:pt>
                <c:pt idx="1">
                  <c:v>4.7619047619047616E-2</c:v>
                </c:pt>
                <c:pt idx="2">
                  <c:v>0</c:v>
                </c:pt>
                <c:pt idx="3">
                  <c:v>3.8461538461538464E-2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2.4691358024691357E-2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25-4215-9D4A-92970A3AF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66240"/>
        <c:axId val="2584668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Aruandesse2016!$H$70:$H$91</c:f>
              <c:numCache>
                <c:formatCode>0%</c:formatCode>
                <c:ptCount val="22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  <c:pt idx="8">
                  <c:v>2.7777777777777776E-2</c:v>
                </c:pt>
                <c:pt idx="9">
                  <c:v>2.7777777777777776E-2</c:v>
                </c:pt>
                <c:pt idx="10">
                  <c:v>2.7777777777777776E-2</c:v>
                </c:pt>
                <c:pt idx="11">
                  <c:v>2.7777777777777776E-2</c:v>
                </c:pt>
                <c:pt idx="12">
                  <c:v>2.7777777777777776E-2</c:v>
                </c:pt>
                <c:pt idx="13">
                  <c:v>2.7777777777777776E-2</c:v>
                </c:pt>
                <c:pt idx="14">
                  <c:v>2.7777777777777776E-2</c:v>
                </c:pt>
                <c:pt idx="15">
                  <c:v>2.7777777777777776E-2</c:v>
                </c:pt>
                <c:pt idx="16">
                  <c:v>2.7777777777777776E-2</c:v>
                </c:pt>
                <c:pt idx="17">
                  <c:v>2.7777777777777776E-2</c:v>
                </c:pt>
                <c:pt idx="18">
                  <c:v>2.7777777777777776E-2</c:v>
                </c:pt>
                <c:pt idx="19">
                  <c:v>2.7777777777777776E-2</c:v>
                </c:pt>
                <c:pt idx="20">
                  <c:v>2.7777777777777776E-2</c:v>
                </c:pt>
                <c:pt idx="21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25-4215-9D4A-92970A3AF019}"/>
            </c:ext>
          </c:extLst>
        </c:ser>
        <c:ser>
          <c:idx val="0"/>
          <c:order val="2"/>
          <c:tx>
            <c:strRef>
              <c:f>Aruandesse2015!$F$64</c:f>
              <c:strCache>
                <c:ptCount val="1"/>
                <c:pt idx="0">
                  <c:v>2015.a. pt %, kes on surnud 30 päeva jooksul peale  korralist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Aruandesse2015!$F$70:$F$91</c:f>
              <c:numCache>
                <c:formatCode>0%</c:formatCode>
                <c:ptCount val="22"/>
                <c:pt idx="0">
                  <c:v>0</c:v>
                </c:pt>
                <c:pt idx="1">
                  <c:v>4.3478260869565216E-2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1.1904761904761904E-2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25-4215-9D4A-92970A3AF019}"/>
            </c:ext>
          </c:extLst>
        </c:ser>
        <c:ser>
          <c:idx val="4"/>
          <c:order val="3"/>
          <c:tx>
            <c:v>2015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Aruandesse2015!$G$70:$G$91</c:f>
              <c:numCache>
                <c:formatCode>0%</c:formatCode>
                <c:ptCount val="22"/>
                <c:pt idx="0">
                  <c:v>1.8518518518518517E-2</c:v>
                </c:pt>
                <c:pt idx="1">
                  <c:v>1.8518518518518517E-2</c:v>
                </c:pt>
                <c:pt idx="2">
                  <c:v>1.8518518518518517E-2</c:v>
                </c:pt>
                <c:pt idx="3">
                  <c:v>1.8518518518518517E-2</c:v>
                </c:pt>
                <c:pt idx="4">
                  <c:v>1.8518518518518517E-2</c:v>
                </c:pt>
                <c:pt idx="5">
                  <c:v>1.8518518518518517E-2</c:v>
                </c:pt>
                <c:pt idx="6">
                  <c:v>1.8518518518518517E-2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1.8518518518518517E-2</c:v>
                </c:pt>
                <c:pt idx="13">
                  <c:v>1.8518518518518517E-2</c:v>
                </c:pt>
                <c:pt idx="14">
                  <c:v>1.8518518518518517E-2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1.8518518518518517E-2</c:v>
                </c:pt>
                <c:pt idx="18">
                  <c:v>1.8518518518518517E-2</c:v>
                </c:pt>
                <c:pt idx="19">
                  <c:v>1.8518518518518517E-2</c:v>
                </c:pt>
                <c:pt idx="20">
                  <c:v>1.8518518518518517E-2</c:v>
                </c:pt>
                <c:pt idx="21">
                  <c:v>1.8518518518518517E-2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25-4215-9D4A-92970A3AF019}"/>
            </c:ext>
          </c:extLst>
        </c:ser>
        <c:ser>
          <c:idx val="1"/>
          <c:order val="4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Aruandesse2016!$I$70:$I$91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25-4215-9D4A-92970A3AF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6240"/>
        <c:axId val="258466800"/>
      </c:lineChart>
      <c:catAx>
        <c:axId val="2584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800"/>
        <c:crosses val="autoZero"/>
        <c:auto val="1"/>
        <c:lblAlgn val="ctr"/>
        <c:lblOffset val="100"/>
        <c:noMultiLvlLbl val="0"/>
      </c:catAx>
      <c:valAx>
        <c:axId val="2584668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240"/>
        <c:crosses val="autoZero"/>
        <c:crossBetween val="between"/>
      </c:valAx>
      <c:spPr>
        <a:effectLst>
          <a:softEdge rad="50800"/>
        </a:effectLst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6336543967150781"/>
          <c:w val="0.95447444069491316"/>
          <c:h val="0.1366345603284921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Aruandesse2016!$F$95</c:f>
              <c:strCache>
                <c:ptCount val="1"/>
                <c:pt idx="0">
                  <c:v>2016.a. pt %, kes on surnud 30 päeva jooksul peale operatsiooni (raviarvel erakorraline või plaaniline märge puudub)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961-41A8-94C8-0EDD4275280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61-41A8-94C8-0EDD4275280E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Aruandesse2016!$N$101:$N$122</c:f>
                <c:numCache>
                  <c:formatCode>General</c:formatCode>
                  <c:ptCount val="22"/>
                  <c:pt idx="0">
                    <c:v>2.0934959349593496E-2</c:v>
                  </c:pt>
                  <c:pt idx="1">
                    <c:v>0</c:v>
                  </c:pt>
                  <c:pt idx="2">
                    <c:v>0</c:v>
                  </c:pt>
                  <c:pt idx="3">
                    <c:v>2.0934959349593496E-2</c:v>
                  </c:pt>
                  <c:pt idx="4">
                    <c:v>0</c:v>
                  </c:pt>
                  <c:pt idx="5">
                    <c:v>0</c:v>
                  </c:pt>
                  <c:pt idx="6">
                    <c:v>0.53700000000000003</c:v>
                  </c:pt>
                  <c:pt idx="7">
                    <c:v>0</c:v>
                  </c:pt>
                  <c:pt idx="8">
                    <c:v>0.53700000000000003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0.94499999999999995</c:v>
                  </c:pt>
                  <c:pt idx="21">
                    <c:v>0.94499999999999995</c:v>
                  </c:pt>
                </c:numCache>
              </c:numRef>
            </c:plus>
            <c:minus>
              <c:numRef>
                <c:f>Aruandesse2016!$M$101:$M$122</c:f>
                <c:numCache>
                  <c:formatCode>General</c:formatCode>
                  <c:ptCount val="22"/>
                  <c:pt idx="0">
                    <c:v>3.8650406504065044E-3</c:v>
                  </c:pt>
                  <c:pt idx="1">
                    <c:v>0</c:v>
                  </c:pt>
                  <c:pt idx="2">
                    <c:v>0</c:v>
                  </c:pt>
                  <c:pt idx="3">
                    <c:v>3.8650406504065044E-3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</c:errBars>
          <c:cat>
            <c:multiLvlStrRef>
              <c:f>Aruandesse2016!$A$101:$C$122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Aruandesse2016!$F$101:$F$122</c:f>
              <c:numCache>
                <c:formatCode>0%</c:formatCode>
                <c:ptCount val="22"/>
                <c:pt idx="0">
                  <c:v>4.0650406504065045E-3</c:v>
                </c:pt>
                <c:pt idx="1">
                  <c:v>0</c:v>
                </c:pt>
                <c:pt idx="2">
                  <c:v>0</c:v>
                </c:pt>
                <c:pt idx="3">
                  <c:v>4.0650406504065045E-3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1-41A8-94C8-0EDD42752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71840"/>
        <c:axId val="2584724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 w="41275">
              <a:solidFill>
                <a:srgbClr val="FF5050"/>
              </a:solidFill>
            </a:ln>
          </c:spPr>
          <c:marker>
            <c:symbol val="none"/>
          </c:marker>
          <c:cat>
            <c:multiLvlStrRef>
              <c:f>Aruandesse2016!$A$101:$C$122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Aruandesse2016!$H$101:$H$122</c:f>
              <c:numCache>
                <c:formatCode>0%</c:formatCode>
                <c:ptCount val="22"/>
                <c:pt idx="0">
                  <c:v>3.968253968253968E-3</c:v>
                </c:pt>
                <c:pt idx="1">
                  <c:v>3.968253968253968E-3</c:v>
                </c:pt>
                <c:pt idx="2">
                  <c:v>3.968253968253968E-3</c:v>
                </c:pt>
                <c:pt idx="3">
                  <c:v>3.968253968253968E-3</c:v>
                </c:pt>
                <c:pt idx="4">
                  <c:v>3.968253968253968E-3</c:v>
                </c:pt>
                <c:pt idx="5">
                  <c:v>3.968253968253968E-3</c:v>
                </c:pt>
                <c:pt idx="6">
                  <c:v>3.968253968253968E-3</c:v>
                </c:pt>
                <c:pt idx="7">
                  <c:v>3.968253968253968E-3</c:v>
                </c:pt>
                <c:pt idx="8">
                  <c:v>3.968253968253968E-3</c:v>
                </c:pt>
                <c:pt idx="9">
                  <c:v>3.968253968253968E-3</c:v>
                </c:pt>
                <c:pt idx="10">
                  <c:v>3.968253968253968E-3</c:v>
                </c:pt>
                <c:pt idx="11">
                  <c:v>3.968253968253968E-3</c:v>
                </c:pt>
                <c:pt idx="12">
                  <c:v>3.968253968253968E-3</c:v>
                </c:pt>
                <c:pt idx="13">
                  <c:v>3.968253968253968E-3</c:v>
                </c:pt>
                <c:pt idx="14">
                  <c:v>3.968253968253968E-3</c:v>
                </c:pt>
                <c:pt idx="15">
                  <c:v>3.968253968253968E-3</c:v>
                </c:pt>
                <c:pt idx="16">
                  <c:v>3.968253968253968E-3</c:v>
                </c:pt>
                <c:pt idx="17">
                  <c:v>3.968253968253968E-3</c:v>
                </c:pt>
                <c:pt idx="18">
                  <c:v>3.968253968253968E-3</c:v>
                </c:pt>
                <c:pt idx="19">
                  <c:v>3.968253968253968E-3</c:v>
                </c:pt>
                <c:pt idx="20">
                  <c:v>3.968253968253968E-3</c:v>
                </c:pt>
                <c:pt idx="21">
                  <c:v>3.968253968253968E-3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61-41A8-94C8-0EDD4275280E}"/>
            </c:ext>
          </c:extLst>
        </c:ser>
        <c:ser>
          <c:idx val="4"/>
          <c:order val="2"/>
          <c:tx>
            <c:strRef>
              <c:f>Aruandesse2015!$F$95</c:f>
              <c:strCache>
                <c:ptCount val="1"/>
                <c:pt idx="0">
                  <c:v>2015.a. pt %, kes on surnud 30 päeva jooksul peale operatsiooni (raviarvel erakorraline või plaaniline märge puudub)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Aruandesse2015!$F$101:$F$122</c:f>
              <c:numCache>
                <c:formatCode>0%</c:formatCode>
                <c:ptCount val="22"/>
                <c:pt idx="0">
                  <c:v>4.329004329004329E-3</c:v>
                </c:pt>
                <c:pt idx="1">
                  <c:v>0</c:v>
                </c:pt>
                <c:pt idx="2">
                  <c:v>0</c:v>
                </c:pt>
                <c:pt idx="3">
                  <c:v>4.3103448275862068E-3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7.1428571428571425E-2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61-41A8-94C8-0EDD4275280E}"/>
            </c:ext>
          </c:extLst>
        </c:ser>
        <c:ser>
          <c:idx val="5"/>
          <c:order val="3"/>
          <c:tx>
            <c:v>2015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Aruandesse2016!$H$101:$H$122</c:f>
              <c:numCache>
                <c:formatCode>0%</c:formatCode>
                <c:ptCount val="22"/>
                <c:pt idx="0">
                  <c:v>3.968253968253968E-3</c:v>
                </c:pt>
                <c:pt idx="1">
                  <c:v>3.968253968253968E-3</c:v>
                </c:pt>
                <c:pt idx="2">
                  <c:v>3.968253968253968E-3</c:v>
                </c:pt>
                <c:pt idx="3">
                  <c:v>3.968253968253968E-3</c:v>
                </c:pt>
                <c:pt idx="4">
                  <c:v>3.968253968253968E-3</c:v>
                </c:pt>
                <c:pt idx="5">
                  <c:v>3.968253968253968E-3</c:v>
                </c:pt>
                <c:pt idx="6">
                  <c:v>3.968253968253968E-3</c:v>
                </c:pt>
                <c:pt idx="7">
                  <c:v>3.968253968253968E-3</c:v>
                </c:pt>
                <c:pt idx="8">
                  <c:v>3.968253968253968E-3</c:v>
                </c:pt>
                <c:pt idx="9">
                  <c:v>3.968253968253968E-3</c:v>
                </c:pt>
                <c:pt idx="10">
                  <c:v>3.968253968253968E-3</c:v>
                </c:pt>
                <c:pt idx="11">
                  <c:v>3.968253968253968E-3</c:v>
                </c:pt>
                <c:pt idx="12">
                  <c:v>3.968253968253968E-3</c:v>
                </c:pt>
                <c:pt idx="13">
                  <c:v>3.968253968253968E-3</c:v>
                </c:pt>
                <c:pt idx="14">
                  <c:v>3.968253968253968E-3</c:v>
                </c:pt>
                <c:pt idx="15">
                  <c:v>3.968253968253968E-3</c:v>
                </c:pt>
                <c:pt idx="16">
                  <c:v>3.968253968253968E-3</c:v>
                </c:pt>
                <c:pt idx="17">
                  <c:v>3.968253968253968E-3</c:v>
                </c:pt>
                <c:pt idx="18">
                  <c:v>3.968253968253968E-3</c:v>
                </c:pt>
                <c:pt idx="19">
                  <c:v>3.968253968253968E-3</c:v>
                </c:pt>
                <c:pt idx="20">
                  <c:v>3.968253968253968E-3</c:v>
                </c:pt>
                <c:pt idx="21">
                  <c:v>3.968253968253968E-3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61-41A8-94C8-0EDD4275280E}"/>
            </c:ext>
          </c:extLst>
        </c:ser>
        <c:ser>
          <c:idx val="1"/>
          <c:order val="4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Aruandesse2016!$A$101:$C$122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Aruandesse2016!$I$101:$I$122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61-41A8-94C8-0EDD4275280E}"/>
            </c:ext>
          </c:extLst>
        </c:ser>
        <c:ser>
          <c:idx val="0"/>
          <c:order val="5"/>
          <c:tx>
            <c:v>Indikaatori eesmärk: erakorraline &lt;15%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Aruandesse2016!$A$101:$C$122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Aruandesse2016!$J$101:$J$122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61-41A8-94C8-0EDD42752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71840"/>
        <c:axId val="258472400"/>
      </c:lineChart>
      <c:catAx>
        <c:axId val="2584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2400"/>
        <c:crosses val="autoZero"/>
        <c:auto val="1"/>
        <c:lblAlgn val="ctr"/>
        <c:lblOffset val="100"/>
        <c:noMultiLvlLbl val="0"/>
      </c:catAx>
      <c:valAx>
        <c:axId val="258472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1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7658020403044699"/>
          <c:h val="0.1140356822253720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Aruandesse2015!$F$3:$F$8</c:f>
              <c:strCache>
                <c:ptCount val="6"/>
                <c:pt idx="0">
                  <c:v>2015.a. pt %, kes on surnud 30 päeva jooksul peale  operatsiooni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80E-437E-9101-20473024D86F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80E-437E-9101-20473024D86F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80E-437E-9101-20473024D86F}"/>
              </c:ext>
            </c:extLst>
          </c:dPt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Aruandesse2015!$F$9:$F$30</c:f>
              <c:numCache>
                <c:formatCode>0%</c:formatCode>
                <c:ptCount val="22"/>
                <c:pt idx="0">
                  <c:v>2.2304832713754646E-2</c:v>
                </c:pt>
                <c:pt idx="1">
                  <c:v>3.7735849056603772E-2</c:v>
                </c:pt>
                <c:pt idx="2">
                  <c:v>0</c:v>
                </c:pt>
                <c:pt idx="3">
                  <c:v>2.8037383177570093E-2</c:v>
                </c:pt>
                <c:pt idx="4">
                  <c:v>2.8301886792452831E-2</c:v>
                </c:pt>
                <c:pt idx="5">
                  <c:v>1.4285714285714285E-2</c:v>
                </c:pt>
                <c:pt idx="6">
                  <c:v>7.1428571428571425E-2</c:v>
                </c:pt>
                <c:pt idx="7">
                  <c:v>0.25</c:v>
                </c:pt>
                <c:pt idx="8">
                  <c:v>3.0927835051546393E-2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0E-437E-9101-20473024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2"/>
              <c:pt idx="0">
                <c:v>3.6151802299607329E-2</c:v>
              </c:pt>
              <c:pt idx="1">
                <c:v>3.6151802299607329E-2</c:v>
              </c:pt>
              <c:pt idx="2">
                <c:v>3.6151802299607329E-2</c:v>
              </c:pt>
              <c:pt idx="3">
                <c:v>3.6151802299607329E-2</c:v>
              </c:pt>
              <c:pt idx="4">
                <c:v>3.6151802299607329E-2</c:v>
              </c:pt>
              <c:pt idx="5">
                <c:v>3.6151802299607329E-2</c:v>
              </c:pt>
              <c:pt idx="6">
                <c:v>3.6151802299607329E-2</c:v>
              </c:pt>
              <c:pt idx="7">
                <c:v>3.6151802299607329E-2</c:v>
              </c:pt>
              <c:pt idx="8">
                <c:v>3.6151802299607329E-2</c:v>
              </c:pt>
              <c:pt idx="9">
                <c:v>3.6151802299607329E-2</c:v>
              </c:pt>
              <c:pt idx="10">
                <c:v>3.6151802299607329E-2</c:v>
              </c:pt>
              <c:pt idx="11">
                <c:v>3.6151802299607329E-2</c:v>
              </c:pt>
              <c:pt idx="12">
                <c:v>3.6151802299607329E-2</c:v>
              </c:pt>
              <c:pt idx="13">
                <c:v>3.6151802299607329E-2</c:v>
              </c:pt>
              <c:pt idx="14">
                <c:v>3.6151802299607329E-2</c:v>
              </c:pt>
              <c:pt idx="15">
                <c:v>3.6151802299607329E-2</c:v>
              </c:pt>
              <c:pt idx="16">
                <c:v>3.6151802299607329E-2</c:v>
              </c:pt>
              <c:pt idx="17">
                <c:v>3.6151802299607329E-2</c:v>
              </c:pt>
              <c:pt idx="18">
                <c:v>3.6151802299607329E-2</c:v>
              </c:pt>
              <c:pt idx="19">
                <c:v>3.6151802299607329E-2</c:v>
              </c:pt>
              <c:pt idx="20">
                <c:v>3.6151802299607329E-2</c:v>
              </c:pt>
              <c:pt idx="21">
                <c:v>3.6151802299607329E-2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80E-437E-9101-20473024D86F}"/>
            </c:ext>
          </c:extLst>
        </c:ser>
        <c:ser>
          <c:idx val="0"/>
          <c:order val="2"/>
          <c:tx>
            <c:v>Indikaatori eesmärk: plaaniline &lt;5%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Aruandesse2015!$H$9:$H$30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0E-437E-9101-20473024D86F}"/>
            </c:ext>
          </c:extLst>
        </c:ser>
        <c:ser>
          <c:idx val="1"/>
          <c:order val="3"/>
          <c:tx>
            <c:v>Indikaatori eesmärk: erakorraline &lt;15%</c:v>
          </c:tx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Aruandesse2015!$I$9:$I$30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0E-437E-9101-20473024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2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2854226555013941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Aruandesse2015!$F$34</c:f>
              <c:strCache>
                <c:ptCount val="1"/>
                <c:pt idx="0">
                  <c:v>2015.a. pt %, kes on surnud 30 päeva jooksul peale  erakorralist operatsiooni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351-4CE1-8B24-0BD962C57DC3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351-4CE1-8B24-0BD962C57DC3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351-4CE1-8B24-0BD962C57DC3}"/>
              </c:ext>
            </c:extLst>
          </c:dPt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Aruandesse2015!$F$40:$F$61</c:f>
              <c:numCache>
                <c:formatCode>0%</c:formatCode>
                <c:ptCount val="22"/>
                <c:pt idx="0">
                  <c:v>0.13157894736842105</c:v>
                </c:pt>
                <c:pt idx="1">
                  <c:v>4.0268456375838924E-2</c:v>
                </c:pt>
                <c:pt idx="2">
                  <c:v>0</c:v>
                </c:pt>
                <c:pt idx="3">
                  <c:v>5.8823529411764705E-2</c:v>
                </c:pt>
                <c:pt idx="4">
                  <c:v>2.8846153846153848E-2</c:v>
                </c:pt>
                <c:pt idx="5">
                  <c:v>2.1276595744680851E-2</c:v>
                </c:pt>
                <c:pt idx="6">
                  <c:v>0</c:v>
                </c:pt>
                <c:pt idx="7">
                  <c:v>0.25</c:v>
                </c:pt>
                <c:pt idx="8">
                  <c:v>3.2258064516129031E-2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0.5</c:v>
                </c:pt>
                <c:pt idx="21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51-4CE1-8B24-0BD962C5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5936"/>
        <c:axId val="25871649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Aruandesse2015!$G$40:$G$61</c:f>
              <c:numCache>
                <c:formatCode>0%</c:formatCode>
                <c:ptCount val="22"/>
                <c:pt idx="0">
                  <c:v>5.3521126760563378E-2</c:v>
                </c:pt>
                <c:pt idx="1">
                  <c:v>5.3521126760563378E-2</c:v>
                </c:pt>
                <c:pt idx="2">
                  <c:v>5.3521126760563378E-2</c:v>
                </c:pt>
                <c:pt idx="3">
                  <c:v>5.3521126760563378E-2</c:v>
                </c:pt>
                <c:pt idx="4">
                  <c:v>5.3521126760563378E-2</c:v>
                </c:pt>
                <c:pt idx="5">
                  <c:v>5.3521126760563378E-2</c:v>
                </c:pt>
                <c:pt idx="6">
                  <c:v>5.3521126760563378E-2</c:v>
                </c:pt>
                <c:pt idx="7">
                  <c:v>5.3521126760563378E-2</c:v>
                </c:pt>
                <c:pt idx="8">
                  <c:v>5.3521126760563378E-2</c:v>
                </c:pt>
                <c:pt idx="9">
                  <c:v>5.3521126760563378E-2</c:v>
                </c:pt>
                <c:pt idx="10">
                  <c:v>5.3521126760563378E-2</c:v>
                </c:pt>
                <c:pt idx="11">
                  <c:v>5.3521126760563378E-2</c:v>
                </c:pt>
                <c:pt idx="12">
                  <c:v>5.3521126760563378E-2</c:v>
                </c:pt>
                <c:pt idx="13">
                  <c:v>5.3521126760563378E-2</c:v>
                </c:pt>
                <c:pt idx="14">
                  <c:v>5.3521126760563378E-2</c:v>
                </c:pt>
                <c:pt idx="15">
                  <c:v>5.3521126760563378E-2</c:v>
                </c:pt>
                <c:pt idx="16">
                  <c:v>5.3521126760563378E-2</c:v>
                </c:pt>
                <c:pt idx="17">
                  <c:v>5.3521126760563378E-2</c:v>
                </c:pt>
                <c:pt idx="18">
                  <c:v>5.3521126760563378E-2</c:v>
                </c:pt>
                <c:pt idx="19">
                  <c:v>5.3521126760563378E-2</c:v>
                </c:pt>
                <c:pt idx="20">
                  <c:v>5.3521126760563378E-2</c:v>
                </c:pt>
                <c:pt idx="21">
                  <c:v>5.3521126760563378E-2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51-4CE1-8B24-0BD962C57DC3}"/>
            </c:ext>
          </c:extLst>
        </c:ser>
        <c:ser>
          <c:idx val="1"/>
          <c:order val="2"/>
          <c:tx>
            <c:v>Indikaatori eesmärk: erakorraline &lt;15%</c:v>
          </c:tx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Aruandesse2015!$H$40:$H$61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51-4CE1-8B24-0BD962C5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5936"/>
        <c:axId val="258716496"/>
      </c:lineChart>
      <c:catAx>
        <c:axId val="2587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6496"/>
        <c:crosses val="autoZero"/>
        <c:auto val="1"/>
        <c:lblAlgn val="ctr"/>
        <c:lblOffset val="100"/>
        <c:noMultiLvlLbl val="0"/>
      </c:catAx>
      <c:valAx>
        <c:axId val="25871649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593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4917718618506022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Aruandesse2015!$F$64</c:f>
              <c:strCache>
                <c:ptCount val="1"/>
                <c:pt idx="0">
                  <c:v>2015.a. pt %, kes on surnud 30 päeva jooksul peale  korralist operatsiooni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63500"/>
            </a:sp3d>
          </c:spPr>
          <c:invertIfNegative val="0"/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63500"/>
              </a:sp3d>
            </c:spPr>
            <c:extLst>
              <c:ext xmlns:c16="http://schemas.microsoft.com/office/drawing/2014/chart" uri="{C3380CC4-5D6E-409C-BE32-E72D297353CC}">
                <c16:uniqueId val="{00000001-F773-4FDB-AC65-EE0EBD9EA294}"/>
              </c:ext>
            </c:extLst>
          </c:dPt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Aruandesse2015!$F$70:$F$91</c:f>
              <c:numCache>
                <c:formatCode>0%</c:formatCode>
                <c:ptCount val="22"/>
                <c:pt idx="0">
                  <c:v>0</c:v>
                </c:pt>
                <c:pt idx="1">
                  <c:v>4.3478260869565216E-2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1.1904761904761904E-2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3-4FDB-AC65-EE0EBD9E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66240"/>
        <c:axId val="2584668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Aruandesse2015!$G$70:$G$91</c:f>
              <c:numCache>
                <c:formatCode>0%</c:formatCode>
                <c:ptCount val="22"/>
                <c:pt idx="0">
                  <c:v>1.8518518518518517E-2</c:v>
                </c:pt>
                <c:pt idx="1">
                  <c:v>1.8518518518518517E-2</c:v>
                </c:pt>
                <c:pt idx="2">
                  <c:v>1.8518518518518517E-2</c:v>
                </c:pt>
                <c:pt idx="3">
                  <c:v>1.8518518518518517E-2</c:v>
                </c:pt>
                <c:pt idx="4">
                  <c:v>1.8518518518518517E-2</c:v>
                </c:pt>
                <c:pt idx="5">
                  <c:v>1.8518518518518517E-2</c:v>
                </c:pt>
                <c:pt idx="6">
                  <c:v>1.8518518518518517E-2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1.8518518518518517E-2</c:v>
                </c:pt>
                <c:pt idx="13">
                  <c:v>1.8518518518518517E-2</c:v>
                </c:pt>
                <c:pt idx="14">
                  <c:v>1.8518518518518517E-2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1.8518518518518517E-2</c:v>
                </c:pt>
                <c:pt idx="18">
                  <c:v>1.8518518518518517E-2</c:v>
                </c:pt>
                <c:pt idx="19">
                  <c:v>1.8518518518518517E-2</c:v>
                </c:pt>
                <c:pt idx="20">
                  <c:v>1.8518518518518517E-2</c:v>
                </c:pt>
                <c:pt idx="21">
                  <c:v>1.8518518518518517E-2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73-4FDB-AC65-EE0EBD9EA294}"/>
            </c:ext>
          </c:extLst>
        </c:ser>
        <c:ser>
          <c:idx val="1"/>
          <c:order val="2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Aruandesse2015!$H$70:$H$91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73-4FDB-AC65-EE0EBD9E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6240"/>
        <c:axId val="258466800"/>
      </c:lineChart>
      <c:catAx>
        <c:axId val="2584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800"/>
        <c:crosses val="autoZero"/>
        <c:auto val="1"/>
        <c:lblAlgn val="ctr"/>
        <c:lblOffset val="100"/>
        <c:noMultiLvlLbl val="0"/>
      </c:catAx>
      <c:valAx>
        <c:axId val="258466800"/>
        <c:scaling>
          <c:orientation val="minMax"/>
          <c:max val="8.0000000000000016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24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4917718618506022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Aruandesse2015!$F$95</c:f>
              <c:strCache>
                <c:ptCount val="1"/>
                <c:pt idx="0">
                  <c:v>2015.a. pt %, kes on surnud 30 päeva jooksul peale operatsiooni (raviarvel erakorraline või plaaniline märge puudub)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B3-458C-B9D3-3B5C5DCF556A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1B3-458C-B9D3-3B5C5DCF556A}"/>
              </c:ext>
            </c:extLst>
          </c:dPt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Aruandesse2015!$F$101:$F$122</c:f>
              <c:numCache>
                <c:formatCode>0%</c:formatCode>
                <c:ptCount val="22"/>
                <c:pt idx="0">
                  <c:v>4.329004329004329E-3</c:v>
                </c:pt>
                <c:pt idx="1">
                  <c:v>0</c:v>
                </c:pt>
                <c:pt idx="2">
                  <c:v>0</c:v>
                </c:pt>
                <c:pt idx="3">
                  <c:v>4.3103448275862068E-3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7.1428571428571425E-2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3-458C-B9D3-3B5C5DCF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71840"/>
        <c:axId val="258472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Aruandesse2015!$G$101:$G$122</c:f>
              <c:numCache>
                <c:formatCode>0%</c:formatCode>
                <c:ptCount val="22"/>
                <c:pt idx="0">
                  <c:v>8.130081300813009E-3</c:v>
                </c:pt>
                <c:pt idx="1">
                  <c:v>8.130081300813009E-3</c:v>
                </c:pt>
                <c:pt idx="2">
                  <c:v>8.130081300813009E-3</c:v>
                </c:pt>
                <c:pt idx="3">
                  <c:v>8.130081300813009E-3</c:v>
                </c:pt>
                <c:pt idx="4">
                  <c:v>8.130081300813009E-3</c:v>
                </c:pt>
                <c:pt idx="5">
                  <c:v>8.130081300813009E-3</c:v>
                </c:pt>
                <c:pt idx="6">
                  <c:v>8.130081300813009E-3</c:v>
                </c:pt>
                <c:pt idx="7">
                  <c:v>8.130081300813009E-3</c:v>
                </c:pt>
                <c:pt idx="8">
                  <c:v>8.130081300813009E-3</c:v>
                </c:pt>
                <c:pt idx="9">
                  <c:v>8.130081300813009E-3</c:v>
                </c:pt>
                <c:pt idx="10">
                  <c:v>8.130081300813009E-3</c:v>
                </c:pt>
                <c:pt idx="11">
                  <c:v>8.130081300813009E-3</c:v>
                </c:pt>
                <c:pt idx="12">
                  <c:v>8.130081300813009E-3</c:v>
                </c:pt>
                <c:pt idx="13">
                  <c:v>8.130081300813009E-3</c:v>
                </c:pt>
                <c:pt idx="14">
                  <c:v>8.130081300813009E-3</c:v>
                </c:pt>
                <c:pt idx="15">
                  <c:v>8.130081300813009E-3</c:v>
                </c:pt>
                <c:pt idx="16">
                  <c:v>8.130081300813009E-3</c:v>
                </c:pt>
                <c:pt idx="17">
                  <c:v>8.130081300813009E-3</c:v>
                </c:pt>
                <c:pt idx="18">
                  <c:v>8.130081300813009E-3</c:v>
                </c:pt>
                <c:pt idx="19">
                  <c:v>8.130081300813009E-3</c:v>
                </c:pt>
                <c:pt idx="20">
                  <c:v>8.130081300813009E-3</c:v>
                </c:pt>
                <c:pt idx="21">
                  <c:v>8.130081300813009E-3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B3-458C-B9D3-3B5C5DCF556A}"/>
            </c:ext>
          </c:extLst>
        </c:ser>
        <c:ser>
          <c:idx val="1"/>
          <c:order val="2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Aruandesse2015!$H$101:$H$122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B3-458C-B9D3-3B5C5DCF556A}"/>
            </c:ext>
          </c:extLst>
        </c:ser>
        <c:ser>
          <c:idx val="0"/>
          <c:order val="3"/>
          <c:tx>
            <c:v>Indikaatori eesmärk: erakorraline &lt;15%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Aruandesse2015!$I$101:$I$122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B3-458C-B9D3-3B5C5DCF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71840"/>
        <c:axId val="258472400"/>
      </c:lineChart>
      <c:catAx>
        <c:axId val="2584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2400"/>
        <c:crosses val="autoZero"/>
        <c:auto val="1"/>
        <c:lblAlgn val="ctr"/>
        <c:lblOffset val="100"/>
        <c:noMultiLvlLbl val="0"/>
      </c:catAx>
      <c:valAx>
        <c:axId val="258472400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184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4287089113860767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7</xdr:col>
      <xdr:colOff>600075</xdr:colOff>
      <xdr:row>26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7626"/>
          <a:ext cx="4867275" cy="49434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100" b="1">
              <a:solidFill>
                <a:schemeClr val="accent1">
                  <a:lumMod val="75000"/>
                </a:schemeClr>
              </a:solidFill>
            </a:rPr>
            <a:t>Kolorektaalvähi indikaator 1: Kolorektaalvähi</a:t>
          </a:r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 diagnoosiga opereeritud patsientide postoperatiivne 30 päeva suremus.</a:t>
          </a:r>
        </a:p>
        <a:p>
          <a:pPr algn="l"/>
          <a:endParaRPr lang="et-EE" sz="1100" baseline="0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Nimetus</a:t>
          </a:r>
        </a:p>
        <a:p>
          <a:pPr algn="l"/>
          <a:r>
            <a:rPr lang="et-EE" sz="1100" baseline="0"/>
            <a:t>Kolorektaalvähi diagnoosiga opereeritud patsientide postoperatiivne 30 päeva suremus.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Andmete kirjeldus</a:t>
          </a:r>
        </a:p>
        <a:p>
          <a:pPr algn="l"/>
          <a:r>
            <a:rPr lang="et-EE" sz="1100" u="sng" baseline="0"/>
            <a:t>Arve periood</a:t>
          </a:r>
          <a:r>
            <a:rPr lang="et-EE" sz="1100" baseline="0"/>
            <a:t>: </a:t>
          </a:r>
          <a:r>
            <a:rPr lang="et-EE" sz="1100" baseline="0">
              <a:solidFill>
                <a:sysClr val="windowText" lastClr="000000"/>
              </a:solidFill>
            </a:rPr>
            <a:t>01.01-31.12.2016.</a:t>
          </a:r>
        </a:p>
        <a:p>
          <a:pPr algn="l"/>
          <a:r>
            <a:rPr lang="et-EE" sz="1100" u="sng" baseline="0"/>
            <a:t>Ravitüüp</a:t>
          </a:r>
          <a:r>
            <a:rPr lang="et-EE" sz="1100" baseline="0"/>
            <a:t>: statsionaarne</a:t>
          </a:r>
        </a:p>
        <a:p>
          <a:pPr algn="l"/>
          <a:r>
            <a:rPr lang="en-US" u="sng"/>
            <a:t>Põhidiagnoos</a:t>
          </a:r>
          <a:r>
            <a:rPr lang="et-EE"/>
            <a:t>:</a:t>
          </a:r>
          <a:r>
            <a:rPr lang="en-US"/>
            <a:t> C18-C20</a:t>
          </a:r>
          <a:endParaRPr lang="et-EE"/>
        </a:p>
        <a:p>
          <a:pPr algn="l"/>
          <a:r>
            <a:rPr lang="en-US"/>
            <a:t>Operatsiooni kuupäev</a:t>
          </a:r>
          <a:r>
            <a:rPr lang="et-EE"/>
            <a:t>.</a:t>
          </a:r>
        </a:p>
        <a:p>
          <a:pPr algn="l"/>
          <a:r>
            <a:rPr lang="et-EE"/>
            <a:t>Operatisooni koodid: JFB30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JFB3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44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</a:t>
          </a:r>
          <a:r>
            <a:rPr lang="en-US"/>
            <a:t> JFB</a:t>
          </a:r>
          <a:r>
            <a:rPr lang="et-EE"/>
            <a:t>6</a:t>
          </a:r>
          <a:r>
            <a:rPr lang="en-US"/>
            <a:t>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64;</a:t>
          </a:r>
          <a:r>
            <a:rPr lang="et-E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JFH00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JFH0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JFH</a:t>
          </a:r>
          <a:r>
            <a:rPr lang="et-EE"/>
            <a:t>33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JFH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96;</a:t>
          </a:r>
          <a:r>
            <a:rPr lang="et-E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JGB00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JGB0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96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JGB</a:t>
          </a: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97</a:t>
          </a:r>
          <a:r>
            <a:rPr lang="en-US"/>
            <a:t> </a:t>
          </a:r>
          <a:endParaRPr lang="et-EE"/>
        </a:p>
        <a:p>
          <a:pPr algn="l"/>
          <a:r>
            <a:rPr lang="en-US"/>
            <a:t>Vajaliku operatsiooni koodiga (vt Lisa 1) patsientide arv NB! Oluline eristada plaaniline ja erakorraline operatsioon, võimalik eristada NOMESCO koodidega.</a:t>
          </a:r>
          <a:r>
            <a:rPr lang="et-EE"/>
            <a:t> Korralise protseduuri kood on ZXD10, erakorraline ZXD00</a:t>
          </a:r>
          <a:r>
            <a:rPr lang="et-EE" baseline="0"/>
            <a:t> (kui raviarvel on märgitud mõlemad koodid, siis mõlemaid koode arvestatakse omaette protseduurina)</a:t>
          </a:r>
          <a:endParaRPr lang="et-EE"/>
        </a:p>
        <a:p>
          <a:pPr algn="l"/>
          <a:r>
            <a:rPr lang="en-US"/>
            <a:t>Surma kuupäev</a:t>
          </a:r>
          <a:r>
            <a:rPr lang="et-EE"/>
            <a:t>.</a:t>
          </a:r>
        </a:p>
        <a:p>
          <a:pPr algn="l"/>
          <a:r>
            <a:rPr lang="en-US">
              <a:solidFill>
                <a:sysClr val="windowText" lastClr="000000"/>
              </a:solidFill>
            </a:rPr>
            <a:t>30päeva </a:t>
          </a:r>
          <a:r>
            <a:rPr lang="et-EE">
              <a:solidFill>
                <a:sysClr val="windowText" lastClr="000000"/>
              </a:solidFill>
            </a:rPr>
            <a:t>(≤ 30 päeva operatsiooni</a:t>
          </a:r>
          <a:r>
            <a:rPr lang="et-EE" baseline="0">
              <a:solidFill>
                <a:sysClr val="windowText" lastClr="000000"/>
              </a:solidFill>
            </a:rPr>
            <a:t> kuupäevast</a:t>
          </a:r>
          <a:r>
            <a:rPr lang="et-EE">
              <a:solidFill>
                <a:sysClr val="windowText" lastClr="000000"/>
              </a:solidFill>
            </a:rPr>
            <a:t>) </a:t>
          </a:r>
          <a:r>
            <a:rPr lang="en-US">
              <a:solidFill>
                <a:sysClr val="windowText" lastClr="000000"/>
              </a:solidFill>
            </a:rPr>
            <a:t>peale kasvaja algkolde eemaldamist surnud patsientide arv</a:t>
          </a:r>
          <a:r>
            <a:rPr lang="et-EE">
              <a:solidFill>
                <a:sysClr val="windowText" lastClr="000000"/>
              </a:solidFill>
            </a:rPr>
            <a:t> - </a:t>
          </a:r>
          <a:r>
            <a:rPr lang="et-EE" b="0">
              <a:solidFill>
                <a:sysClr val="windowText" lastClr="000000"/>
              </a:solidFill>
            </a:rPr>
            <a:t>eeldame, </a:t>
          </a:r>
          <a:r>
            <a:rPr lang="et-EE" b="0" baseline="0">
              <a:solidFill>
                <a:sysClr val="windowText" lastClr="000000"/>
              </a:solidFill>
            </a:rPr>
            <a:t>et operatsioon on sellepärast tehtud!</a:t>
          </a:r>
        </a:p>
        <a:p>
          <a:pPr algn="l"/>
          <a:endParaRPr lang="et-EE" sz="1100" b="0" baseline="0">
            <a:solidFill>
              <a:sysClr val="windowText" lastClr="000000"/>
            </a:solidFill>
          </a:endParaRPr>
        </a:p>
        <a:p>
          <a:pPr algn="l"/>
          <a:r>
            <a:rPr lang="et-EE" sz="1100" b="1" baseline="0">
              <a:solidFill>
                <a:srgbClr val="0070C0"/>
              </a:solidFill>
            </a:rPr>
            <a:t>Faili kirjeldus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Lehel "Aruandesse" on aruandes oleva indikaatori joonis koos andmetega.</a:t>
          </a:r>
        </a:p>
        <a:p>
          <a:pPr algn="l"/>
          <a:endParaRPr lang="et-EE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133350</xdr:rowOff>
    </xdr:from>
    <xdr:to>
      <xdr:col>18</xdr:col>
      <xdr:colOff>581025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1882F-81EC-4330-B87F-FBE8CA35C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238124</xdr:colOff>
      <xdr:row>35</xdr:row>
      <xdr:rowOff>66675</xdr:rowOff>
    </xdr:from>
    <xdr:to>
      <xdr:col>17</xdr:col>
      <xdr:colOff>142874</xdr:colOff>
      <xdr:row>62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821156-89F0-481E-AC03-D9357DBB2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85725</xdr:colOff>
      <xdr:row>65</xdr:row>
      <xdr:rowOff>47625</xdr:rowOff>
    </xdr:from>
    <xdr:to>
      <xdr:col>17</xdr:col>
      <xdr:colOff>571500</xdr:colOff>
      <xdr:row>91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353BFA-853B-4D90-ACDC-F605FC653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114299</xdr:colOff>
      <xdr:row>95</xdr:row>
      <xdr:rowOff>9522</xdr:rowOff>
    </xdr:from>
    <xdr:to>
      <xdr:col>18</xdr:col>
      <xdr:colOff>266701</xdr:colOff>
      <xdr:row>123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1B007D-1556-469E-AFE5-BCCD7FFFD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76200</xdr:rowOff>
    </xdr:from>
    <xdr:to>
      <xdr:col>16</xdr:col>
      <xdr:colOff>438150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34</xdr:row>
      <xdr:rowOff>66675</xdr:rowOff>
    </xdr:from>
    <xdr:to>
      <xdr:col>16</xdr:col>
      <xdr:colOff>428625</xdr:colOff>
      <xdr:row>60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64</xdr:row>
      <xdr:rowOff>47625</xdr:rowOff>
    </xdr:from>
    <xdr:to>
      <xdr:col>16</xdr:col>
      <xdr:colOff>485775</xdr:colOff>
      <xdr:row>90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400050</xdr:colOff>
      <xdr:row>94</xdr:row>
      <xdr:rowOff>123825</xdr:rowOff>
    </xdr:from>
    <xdr:to>
      <xdr:col>16</xdr:col>
      <xdr:colOff>476250</xdr:colOff>
      <xdr:row>121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opLeftCell="A4" workbookViewId="0">
      <selection activeCell="J26" sqref="J26"/>
    </sheetView>
  </sheetViews>
  <sheetFormatPr defaultRowHeight="15" x14ac:dyDescent="0.25"/>
  <sheetData>
    <row r="2" spans="9:10" x14ac:dyDescent="0.25">
      <c r="I2" s="4"/>
      <c r="J2" s="5"/>
    </row>
    <row r="3" spans="9:10" x14ac:dyDescent="0.25">
      <c r="I3" s="5"/>
      <c r="J3" s="5"/>
    </row>
    <row r="22" spans="1:7" ht="15" customHeight="1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7"/>
      <c r="B28" s="1"/>
      <c r="C28" s="1"/>
      <c r="D28" s="1"/>
      <c r="E28" s="1"/>
      <c r="F28" s="1"/>
      <c r="G2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workbookViewId="0">
      <selection activeCell="G46" sqref="G46"/>
    </sheetView>
  </sheetViews>
  <sheetFormatPr defaultRowHeight="15" x14ac:dyDescent="0.25"/>
  <cols>
    <col min="4" max="4" width="19.42578125" customWidth="1"/>
    <col min="5" max="5" width="23" customWidth="1"/>
    <col min="6" max="6" width="21.28515625" customWidth="1"/>
    <col min="7" max="7" width="13.5703125" customWidth="1"/>
    <col min="8" max="8" width="3.5703125" bestFit="1" customWidth="1"/>
    <col min="9" max="10" width="4.5703125" bestFit="1" customWidth="1"/>
    <col min="11" max="11" width="15.140625" customWidth="1"/>
    <col min="12" max="12" width="16" customWidth="1"/>
    <col min="13" max="13" width="19.7109375" customWidth="1"/>
    <col min="14" max="14" width="17.42578125" customWidth="1"/>
    <col min="20" max="20" width="13.42578125" customWidth="1"/>
  </cols>
  <sheetData>
    <row r="1" spans="1:14" x14ac:dyDescent="0.25">
      <c r="A1" s="6" t="s">
        <v>0</v>
      </c>
    </row>
    <row r="3" spans="1:14" x14ac:dyDescent="0.25">
      <c r="A3" s="24" t="s">
        <v>1</v>
      </c>
      <c r="B3" s="24"/>
      <c r="C3" s="24" t="s">
        <v>2</v>
      </c>
      <c r="D3" s="25" t="s">
        <v>41</v>
      </c>
      <c r="E3" s="25" t="s">
        <v>42</v>
      </c>
      <c r="F3" s="25" t="s">
        <v>43</v>
      </c>
      <c r="G3" s="25" t="s">
        <v>52</v>
      </c>
    </row>
    <row r="4" spans="1:14" x14ac:dyDescent="0.25">
      <c r="A4" s="24"/>
      <c r="B4" s="24"/>
      <c r="C4" s="24"/>
      <c r="D4" s="24"/>
      <c r="E4" s="24"/>
      <c r="F4" s="24"/>
      <c r="G4" s="25"/>
    </row>
    <row r="5" spans="1:14" x14ac:dyDescent="0.25">
      <c r="A5" s="24"/>
      <c r="B5" s="24"/>
      <c r="C5" s="24"/>
      <c r="D5" s="24"/>
      <c r="E5" s="24"/>
      <c r="F5" s="24"/>
      <c r="G5" s="25"/>
    </row>
    <row r="6" spans="1:14" x14ac:dyDescent="0.25">
      <c r="A6" s="24"/>
      <c r="B6" s="24"/>
      <c r="C6" s="24"/>
      <c r="D6" s="24"/>
      <c r="E6" s="24"/>
      <c r="F6" s="24"/>
      <c r="G6" s="25"/>
    </row>
    <row r="7" spans="1:14" x14ac:dyDescent="0.25">
      <c r="A7" s="24"/>
      <c r="B7" s="24"/>
      <c r="C7" s="24"/>
      <c r="D7" s="24"/>
      <c r="E7" s="24"/>
      <c r="F7" s="24"/>
      <c r="G7" s="25"/>
    </row>
    <row r="8" spans="1:14" ht="60" x14ac:dyDescent="0.25">
      <c r="A8" s="24"/>
      <c r="B8" s="24"/>
      <c r="C8" s="24"/>
      <c r="D8" s="24"/>
      <c r="E8" s="24"/>
      <c r="F8" s="24"/>
      <c r="G8" s="25"/>
      <c r="K8" s="19" t="s">
        <v>53</v>
      </c>
      <c r="L8" s="19" t="s">
        <v>54</v>
      </c>
      <c r="M8" s="19" t="s">
        <v>55</v>
      </c>
      <c r="N8" s="19" t="s">
        <v>56</v>
      </c>
    </row>
    <row r="9" spans="1:14" x14ac:dyDescent="0.25">
      <c r="A9" s="24" t="s">
        <v>3</v>
      </c>
      <c r="B9" s="24"/>
      <c r="C9" s="7" t="s">
        <v>4</v>
      </c>
      <c r="D9" s="7">
        <v>289</v>
      </c>
      <c r="E9">
        <v>3</v>
      </c>
      <c r="F9" s="9">
        <f>E9/D9</f>
        <v>1.0380622837370242E-2</v>
      </c>
      <c r="G9" s="21" t="str">
        <f>K9*100&amp;-L9*100&amp;"%"</f>
        <v>0,3-3,3%</v>
      </c>
      <c r="H9" s="14">
        <f t="shared" ref="H9:H30" si="0">$F$31</f>
        <v>2.6438569206842923E-2</v>
      </c>
      <c r="I9" s="14">
        <v>0.05</v>
      </c>
      <c r="J9" s="14">
        <v>0.15</v>
      </c>
      <c r="K9" s="20">
        <v>3.0000000000000001E-3</v>
      </c>
      <c r="L9" s="20">
        <v>3.3000000000000002E-2</v>
      </c>
      <c r="M9" s="20">
        <f>F9-K9</f>
        <v>7.3806228373702416E-3</v>
      </c>
      <c r="N9" s="20">
        <f>L9-F9</f>
        <v>2.261937716262976E-2</v>
      </c>
    </row>
    <row r="10" spans="1:14" x14ac:dyDescent="0.25">
      <c r="A10" s="24"/>
      <c r="B10" s="24"/>
      <c r="C10" s="7" t="s">
        <v>5</v>
      </c>
      <c r="D10" s="8">
        <v>157</v>
      </c>
      <c r="E10" s="18">
        <v>8</v>
      </c>
      <c r="F10" s="9">
        <f>E10/D10</f>
        <v>5.0955414012738856E-2</v>
      </c>
      <c r="G10" s="21" t="str">
        <f t="shared" ref="G10:G31" si="1">K10*100&amp;-L10*100&amp;"%"</f>
        <v>2,4-10,1%</v>
      </c>
      <c r="H10" s="14">
        <f t="shared" si="0"/>
        <v>2.6438569206842923E-2</v>
      </c>
      <c r="I10" s="14">
        <v>0.05</v>
      </c>
      <c r="J10" s="14">
        <v>0.15</v>
      </c>
      <c r="K10" s="20">
        <v>2.4E-2</v>
      </c>
      <c r="L10" s="20">
        <v>0.10100000000000001</v>
      </c>
      <c r="M10" s="20">
        <f t="shared" ref="M10:M30" si="2">F10-K10</f>
        <v>2.6955414012738856E-2</v>
      </c>
      <c r="N10" s="20">
        <f t="shared" ref="N10:N30" si="3">L10-F10</f>
        <v>5.004458598726115E-2</v>
      </c>
    </row>
    <row r="11" spans="1:14" x14ac:dyDescent="0.25">
      <c r="A11" s="24"/>
      <c r="B11" s="24"/>
      <c r="C11" s="7" t="s">
        <v>6</v>
      </c>
      <c r="D11" s="7">
        <v>0</v>
      </c>
      <c r="E11" s="7">
        <v>0</v>
      </c>
      <c r="F11" s="9">
        <v>0</v>
      </c>
      <c r="G11" s="21" t="str">
        <f t="shared" si="1"/>
        <v>00%</v>
      </c>
      <c r="H11" s="14">
        <f t="shared" si="0"/>
        <v>2.6438569206842923E-2</v>
      </c>
      <c r="I11" s="14">
        <v>0.05</v>
      </c>
      <c r="J11" s="14">
        <v>0.15</v>
      </c>
      <c r="K11" s="20"/>
      <c r="L11" s="20"/>
      <c r="M11" s="20">
        <f t="shared" si="2"/>
        <v>0</v>
      </c>
      <c r="N11" s="20">
        <f t="shared" si="3"/>
        <v>0</v>
      </c>
    </row>
    <row r="12" spans="1:14" x14ac:dyDescent="0.25">
      <c r="A12" s="24"/>
      <c r="B12" s="24"/>
      <c r="C12" s="10" t="s">
        <v>7</v>
      </c>
      <c r="D12" s="11">
        <f>SUM(D9:D11)</f>
        <v>446</v>
      </c>
      <c r="E12" s="11">
        <f>SUM(E9:E11)</f>
        <v>11</v>
      </c>
      <c r="F12" s="13">
        <f t="shared" ref="F12:F17" si="4">E12/D12</f>
        <v>2.4663677130044841E-2</v>
      </c>
      <c r="G12" s="22" t="str">
        <f t="shared" si="1"/>
        <v>1,3-4,5%</v>
      </c>
      <c r="H12" s="14">
        <f t="shared" si="0"/>
        <v>2.6438569206842923E-2</v>
      </c>
      <c r="I12" s="14">
        <v>0.05</v>
      </c>
      <c r="J12" s="14">
        <v>0.15</v>
      </c>
      <c r="K12" s="20">
        <v>1.2999999999999999E-2</v>
      </c>
      <c r="L12" s="20">
        <v>4.4999999999999998E-2</v>
      </c>
      <c r="M12" s="20">
        <f t="shared" si="2"/>
        <v>1.1663677130044842E-2</v>
      </c>
      <c r="N12" s="20">
        <f t="shared" si="3"/>
        <v>2.0336322869955157E-2</v>
      </c>
    </row>
    <row r="13" spans="1:14" x14ac:dyDescent="0.25">
      <c r="A13" s="24" t="s">
        <v>8</v>
      </c>
      <c r="B13" s="24"/>
      <c r="C13" s="7" t="s">
        <v>9</v>
      </c>
      <c r="D13" s="7">
        <v>96</v>
      </c>
      <c r="E13" s="7">
        <v>3</v>
      </c>
      <c r="F13" s="9">
        <f t="shared" si="4"/>
        <v>3.125E-2</v>
      </c>
      <c r="G13" s="21" t="str">
        <f t="shared" si="1"/>
        <v>0,8-9,5%</v>
      </c>
      <c r="H13" s="14">
        <f t="shared" si="0"/>
        <v>2.6438569206842923E-2</v>
      </c>
      <c r="I13" s="14">
        <v>0.05</v>
      </c>
      <c r="J13" s="14">
        <v>0.15</v>
      </c>
      <c r="K13" s="20">
        <v>8.0000000000000002E-3</v>
      </c>
      <c r="L13" s="20">
        <v>9.5000000000000001E-2</v>
      </c>
      <c r="M13" s="20">
        <f t="shared" si="2"/>
        <v>2.325E-2</v>
      </c>
      <c r="N13" s="20">
        <f t="shared" si="3"/>
        <v>6.3750000000000001E-2</v>
      </c>
    </row>
    <row r="14" spans="1:14" x14ac:dyDescent="0.25">
      <c r="A14" s="24"/>
      <c r="B14" s="24"/>
      <c r="C14" s="7" t="s">
        <v>10</v>
      </c>
      <c r="D14" s="7">
        <v>75</v>
      </c>
      <c r="E14" s="7">
        <v>2</v>
      </c>
      <c r="F14" s="9">
        <f t="shared" si="4"/>
        <v>2.6666666666666668E-2</v>
      </c>
      <c r="G14" s="21" t="str">
        <f t="shared" si="1"/>
        <v>0,5-10,2%</v>
      </c>
      <c r="H14" s="14">
        <f t="shared" si="0"/>
        <v>2.6438569206842923E-2</v>
      </c>
      <c r="I14" s="14">
        <v>0.05</v>
      </c>
      <c r="J14" s="14">
        <v>0.15</v>
      </c>
      <c r="K14" s="20">
        <v>5.0000000000000001E-3</v>
      </c>
      <c r="L14" s="20">
        <v>0.10199999999999999</v>
      </c>
      <c r="M14" s="20">
        <f t="shared" si="2"/>
        <v>2.1666666666666667E-2</v>
      </c>
      <c r="N14" s="20">
        <f t="shared" si="3"/>
        <v>7.5333333333333322E-2</v>
      </c>
    </row>
    <row r="15" spans="1:14" x14ac:dyDescent="0.25">
      <c r="A15" s="24"/>
      <c r="B15" s="24"/>
      <c r="C15" s="7" t="s">
        <v>11</v>
      </c>
      <c r="D15" s="7">
        <v>7</v>
      </c>
      <c r="E15" s="7">
        <v>0</v>
      </c>
      <c r="F15" s="9">
        <f t="shared" si="4"/>
        <v>0</v>
      </c>
      <c r="G15" s="21" t="str">
        <f t="shared" si="1"/>
        <v>0-43,9%</v>
      </c>
      <c r="H15" s="14">
        <f t="shared" si="0"/>
        <v>2.6438569206842923E-2</v>
      </c>
      <c r="I15" s="14">
        <v>0.05</v>
      </c>
      <c r="J15" s="14">
        <v>0.15</v>
      </c>
      <c r="K15" s="20">
        <v>0</v>
      </c>
      <c r="L15" s="20">
        <v>0.439</v>
      </c>
      <c r="M15" s="20">
        <f t="shared" si="2"/>
        <v>0</v>
      </c>
      <c r="N15" s="20">
        <f t="shared" si="3"/>
        <v>0.439</v>
      </c>
    </row>
    <row r="16" spans="1:14" x14ac:dyDescent="0.25">
      <c r="A16" s="24"/>
      <c r="B16" s="24"/>
      <c r="C16" s="7" t="s">
        <v>12</v>
      </c>
      <c r="D16" s="7">
        <v>6</v>
      </c>
      <c r="E16" s="7">
        <v>1</v>
      </c>
      <c r="F16" s="9">
        <f t="shared" si="4"/>
        <v>0.16666666666666666</v>
      </c>
      <c r="G16" s="21" t="str">
        <f t="shared" si="1"/>
        <v>0,9-63,5%</v>
      </c>
      <c r="H16" s="14">
        <f t="shared" si="0"/>
        <v>2.6438569206842923E-2</v>
      </c>
      <c r="I16" s="14">
        <v>0.05</v>
      </c>
      <c r="J16" s="14">
        <v>0.15</v>
      </c>
      <c r="K16" s="20">
        <v>8.9999999999999993E-3</v>
      </c>
      <c r="L16" s="20">
        <v>0.63500000000000001</v>
      </c>
      <c r="M16" s="20">
        <f t="shared" si="2"/>
        <v>0.15766666666666665</v>
      </c>
      <c r="N16" s="20">
        <f t="shared" si="3"/>
        <v>0.46833333333333338</v>
      </c>
    </row>
    <row r="17" spans="1:14" x14ac:dyDescent="0.25">
      <c r="A17" s="24"/>
      <c r="B17" s="24"/>
      <c r="C17" s="10" t="s">
        <v>13</v>
      </c>
      <c r="D17" s="11">
        <f>SUM(D13:D16)</f>
        <v>184</v>
      </c>
      <c r="E17" s="11">
        <f>SUM(E13:E16)</f>
        <v>6</v>
      </c>
      <c r="F17" s="13">
        <f t="shared" si="4"/>
        <v>3.2608695652173912E-2</v>
      </c>
      <c r="G17" s="22" t="str">
        <f t="shared" si="1"/>
        <v>1,3-7,3%</v>
      </c>
      <c r="H17" s="14">
        <f t="shared" si="0"/>
        <v>2.6438569206842923E-2</v>
      </c>
      <c r="I17" s="14">
        <v>0.05</v>
      </c>
      <c r="J17" s="14">
        <v>0.15</v>
      </c>
      <c r="K17" s="20">
        <v>1.2999999999999999E-2</v>
      </c>
      <c r="L17" s="20">
        <v>7.2999999999999995E-2</v>
      </c>
      <c r="M17" s="20">
        <f t="shared" si="2"/>
        <v>1.9608695652173914E-2</v>
      </c>
      <c r="N17" s="20">
        <f t="shared" si="3"/>
        <v>4.0391304347826083E-2</v>
      </c>
    </row>
    <row r="18" spans="1:14" x14ac:dyDescent="0.25">
      <c r="A18" s="24" t="s">
        <v>14</v>
      </c>
      <c r="B18" s="24"/>
      <c r="C18" s="7" t="s">
        <v>15</v>
      </c>
      <c r="D18" s="7">
        <v>0</v>
      </c>
      <c r="E18" s="7">
        <v>0</v>
      </c>
      <c r="F18" s="9">
        <v>0</v>
      </c>
      <c r="G18" s="21" t="s">
        <v>57</v>
      </c>
      <c r="H18" s="14">
        <f t="shared" si="0"/>
        <v>2.6438569206842923E-2</v>
      </c>
      <c r="I18" s="14">
        <v>0.05</v>
      </c>
      <c r="J18" s="14">
        <v>0.15</v>
      </c>
      <c r="K18" s="20"/>
      <c r="L18" s="20"/>
      <c r="M18" s="20">
        <f t="shared" si="2"/>
        <v>0</v>
      </c>
      <c r="N18" s="20">
        <f t="shared" si="3"/>
        <v>0</v>
      </c>
    </row>
    <row r="19" spans="1:14" x14ac:dyDescent="0.25">
      <c r="A19" s="24"/>
      <c r="B19" s="24"/>
      <c r="C19" s="7" t="s">
        <v>16</v>
      </c>
      <c r="D19" s="7">
        <v>0</v>
      </c>
      <c r="E19" s="7">
        <v>0</v>
      </c>
      <c r="F19" s="9">
        <v>0</v>
      </c>
      <c r="G19" s="21" t="s">
        <v>57</v>
      </c>
      <c r="H19" s="14">
        <f t="shared" si="0"/>
        <v>2.6438569206842923E-2</v>
      </c>
      <c r="I19" s="14">
        <v>0.05</v>
      </c>
      <c r="J19" s="14">
        <v>0.15</v>
      </c>
      <c r="K19" s="20"/>
      <c r="L19" s="20"/>
      <c r="M19" s="20">
        <f t="shared" si="2"/>
        <v>0</v>
      </c>
      <c r="N19" s="20">
        <f t="shared" si="3"/>
        <v>0</v>
      </c>
    </row>
    <row r="20" spans="1:14" x14ac:dyDescent="0.25">
      <c r="A20" s="24"/>
      <c r="B20" s="24"/>
      <c r="C20" s="7" t="s">
        <v>17</v>
      </c>
      <c r="D20" s="7">
        <v>0</v>
      </c>
      <c r="E20" s="7">
        <v>0</v>
      </c>
      <c r="F20" s="9">
        <v>0</v>
      </c>
      <c r="G20" s="21" t="s">
        <v>57</v>
      </c>
      <c r="H20" s="14">
        <f t="shared" si="0"/>
        <v>2.6438569206842923E-2</v>
      </c>
      <c r="I20" s="14">
        <v>0.05</v>
      </c>
      <c r="J20" s="14">
        <v>0.15</v>
      </c>
      <c r="K20" s="20"/>
      <c r="L20" s="20"/>
      <c r="M20" s="20">
        <f t="shared" si="2"/>
        <v>0</v>
      </c>
      <c r="N20" s="20">
        <f t="shared" si="3"/>
        <v>0</v>
      </c>
    </row>
    <row r="21" spans="1:14" x14ac:dyDescent="0.25">
      <c r="A21" s="24"/>
      <c r="B21" s="24"/>
      <c r="C21" s="7" t="s">
        <v>18</v>
      </c>
      <c r="D21" s="7">
        <v>0</v>
      </c>
      <c r="E21" s="7">
        <v>0</v>
      </c>
      <c r="F21" s="9">
        <v>0</v>
      </c>
      <c r="G21" s="21" t="s">
        <v>57</v>
      </c>
      <c r="H21" s="14">
        <f t="shared" si="0"/>
        <v>2.6438569206842923E-2</v>
      </c>
      <c r="I21" s="14">
        <v>0.05</v>
      </c>
      <c r="J21" s="14">
        <v>0.15</v>
      </c>
      <c r="K21" s="20"/>
      <c r="L21" s="20"/>
      <c r="M21" s="20">
        <f t="shared" si="2"/>
        <v>0</v>
      </c>
      <c r="N21" s="20">
        <f t="shared" si="3"/>
        <v>0</v>
      </c>
    </row>
    <row r="22" spans="1:14" x14ac:dyDescent="0.25">
      <c r="A22" s="24"/>
      <c r="B22" s="24"/>
      <c r="C22" s="7" t="s">
        <v>19</v>
      </c>
      <c r="D22" s="7">
        <v>6</v>
      </c>
      <c r="E22" s="7">
        <v>0</v>
      </c>
      <c r="F22" s="9">
        <f>E22/D22</f>
        <v>0</v>
      </c>
      <c r="G22" s="21" t="str">
        <f t="shared" si="1"/>
        <v>0-48,3%</v>
      </c>
      <c r="H22" s="14">
        <f t="shared" si="0"/>
        <v>2.6438569206842923E-2</v>
      </c>
      <c r="I22" s="14">
        <v>0.05</v>
      </c>
      <c r="J22" s="14">
        <v>0.15</v>
      </c>
      <c r="K22" s="20">
        <v>0</v>
      </c>
      <c r="L22" s="20">
        <v>0.48299999999999998</v>
      </c>
      <c r="M22" s="20">
        <f t="shared" si="2"/>
        <v>0</v>
      </c>
      <c r="N22" s="20">
        <f t="shared" si="3"/>
        <v>0.48299999999999998</v>
      </c>
    </row>
    <row r="23" spans="1:14" x14ac:dyDescent="0.25">
      <c r="A23" s="24"/>
      <c r="B23" s="24"/>
      <c r="C23" s="7" t="s">
        <v>20</v>
      </c>
      <c r="D23" s="7">
        <v>0</v>
      </c>
      <c r="E23" s="7">
        <v>0</v>
      </c>
      <c r="F23" s="9">
        <v>0</v>
      </c>
      <c r="G23" s="21" t="s">
        <v>57</v>
      </c>
      <c r="H23" s="14">
        <f t="shared" si="0"/>
        <v>2.6438569206842923E-2</v>
      </c>
      <c r="I23" s="14">
        <v>0.05</v>
      </c>
      <c r="J23" s="14">
        <v>0.15</v>
      </c>
      <c r="K23" s="20"/>
      <c r="L23" s="20"/>
      <c r="M23" s="20">
        <f t="shared" si="2"/>
        <v>0</v>
      </c>
      <c r="N23" s="20">
        <f t="shared" si="3"/>
        <v>0</v>
      </c>
    </row>
    <row r="24" spans="1:14" x14ac:dyDescent="0.25">
      <c r="A24" s="24"/>
      <c r="B24" s="24"/>
      <c r="C24" s="7" t="s">
        <v>21</v>
      </c>
      <c r="D24" s="7">
        <v>0</v>
      </c>
      <c r="E24" s="7">
        <v>0</v>
      </c>
      <c r="F24" s="9">
        <v>0</v>
      </c>
      <c r="G24" s="21" t="s">
        <v>57</v>
      </c>
      <c r="H24" s="14">
        <f t="shared" si="0"/>
        <v>2.6438569206842923E-2</v>
      </c>
      <c r="I24" s="14">
        <v>0.05</v>
      </c>
      <c r="J24" s="14">
        <v>0.15</v>
      </c>
      <c r="K24" s="20"/>
      <c r="L24" s="20"/>
      <c r="M24" s="20">
        <f t="shared" si="2"/>
        <v>0</v>
      </c>
      <c r="N24" s="20">
        <f t="shared" si="3"/>
        <v>0</v>
      </c>
    </row>
    <row r="25" spans="1:14" x14ac:dyDescent="0.25">
      <c r="A25" s="24"/>
      <c r="B25" s="24"/>
      <c r="C25" s="7" t="s">
        <v>22</v>
      </c>
      <c r="D25" s="7">
        <v>0</v>
      </c>
      <c r="E25" s="7">
        <v>0</v>
      </c>
      <c r="F25" s="9">
        <v>0</v>
      </c>
      <c r="G25" s="21" t="s">
        <v>57</v>
      </c>
      <c r="H25" s="14">
        <f t="shared" si="0"/>
        <v>2.6438569206842923E-2</v>
      </c>
      <c r="I25" s="14">
        <v>0.05</v>
      </c>
      <c r="J25" s="14">
        <v>0.15</v>
      </c>
      <c r="K25" s="20"/>
      <c r="L25" s="20"/>
      <c r="M25" s="20">
        <f t="shared" si="2"/>
        <v>0</v>
      </c>
      <c r="N25" s="20">
        <f t="shared" si="3"/>
        <v>0</v>
      </c>
    </row>
    <row r="26" spans="1:14" x14ac:dyDescent="0.25">
      <c r="A26" s="24"/>
      <c r="B26" s="24"/>
      <c r="C26" s="7" t="s">
        <v>23</v>
      </c>
      <c r="D26" s="7">
        <v>2</v>
      </c>
      <c r="E26" s="7">
        <v>0</v>
      </c>
      <c r="F26" s="9">
        <f t="shared" ref="F26:F29" si="5">E26/D26</f>
        <v>0</v>
      </c>
      <c r="G26" s="21" t="str">
        <f t="shared" si="1"/>
        <v>0-80,2%</v>
      </c>
      <c r="H26" s="14">
        <f t="shared" si="0"/>
        <v>2.6438569206842923E-2</v>
      </c>
      <c r="I26" s="14">
        <v>0.05</v>
      </c>
      <c r="J26" s="14">
        <v>0.15</v>
      </c>
      <c r="K26" s="20">
        <v>0</v>
      </c>
      <c r="L26" s="20">
        <v>0.80200000000000005</v>
      </c>
      <c r="M26" s="20">
        <f t="shared" si="2"/>
        <v>0</v>
      </c>
      <c r="N26" s="20">
        <f t="shared" si="3"/>
        <v>0.80200000000000005</v>
      </c>
    </row>
    <row r="27" spans="1:14" x14ac:dyDescent="0.25">
      <c r="A27" s="24"/>
      <c r="B27" s="24"/>
      <c r="C27" s="7" t="s">
        <v>24</v>
      </c>
      <c r="D27" s="7">
        <v>0</v>
      </c>
      <c r="E27" s="7">
        <v>0</v>
      </c>
      <c r="F27" s="9">
        <v>0</v>
      </c>
      <c r="G27" s="21" t="s">
        <v>57</v>
      </c>
      <c r="H27" s="14">
        <f t="shared" si="0"/>
        <v>2.6438569206842923E-2</v>
      </c>
      <c r="I27" s="14">
        <v>0.05</v>
      </c>
      <c r="J27" s="14">
        <v>0.15</v>
      </c>
      <c r="K27" s="20"/>
      <c r="L27" s="20"/>
      <c r="M27" s="20">
        <f t="shared" si="2"/>
        <v>0</v>
      </c>
      <c r="N27" s="20">
        <f t="shared" si="3"/>
        <v>0</v>
      </c>
    </row>
    <row r="28" spans="1:14" x14ac:dyDescent="0.25">
      <c r="A28" s="24"/>
      <c r="B28" s="24"/>
      <c r="C28" s="7" t="s">
        <v>25</v>
      </c>
      <c r="D28" s="7">
        <v>2</v>
      </c>
      <c r="E28" s="7">
        <v>0</v>
      </c>
      <c r="F28" s="9">
        <f t="shared" si="5"/>
        <v>0</v>
      </c>
      <c r="G28" s="21" t="str">
        <f t="shared" si="1"/>
        <v>0-80,2%</v>
      </c>
      <c r="H28" s="14">
        <f t="shared" si="0"/>
        <v>2.6438569206842923E-2</v>
      </c>
      <c r="I28" s="14">
        <v>0.05</v>
      </c>
      <c r="J28" s="14">
        <v>0.15</v>
      </c>
      <c r="K28" s="20">
        <v>0</v>
      </c>
      <c r="L28" s="20">
        <v>0.80200000000000005</v>
      </c>
      <c r="M28" s="20">
        <f t="shared" si="2"/>
        <v>0</v>
      </c>
      <c r="N28" s="20">
        <f t="shared" si="3"/>
        <v>0.80200000000000005</v>
      </c>
    </row>
    <row r="29" spans="1:14" x14ac:dyDescent="0.25">
      <c r="A29" s="24"/>
      <c r="B29" s="24"/>
      <c r="C29" s="7" t="s">
        <v>26</v>
      </c>
      <c r="D29" s="7">
        <v>3</v>
      </c>
      <c r="E29" s="7">
        <v>0</v>
      </c>
      <c r="F29" s="9">
        <f t="shared" si="5"/>
        <v>0</v>
      </c>
      <c r="G29" s="21" t="str">
        <f t="shared" si="1"/>
        <v>0-69%</v>
      </c>
      <c r="H29" s="14">
        <f t="shared" si="0"/>
        <v>2.6438569206842923E-2</v>
      </c>
      <c r="I29" s="14">
        <v>0.05</v>
      </c>
      <c r="J29" s="14">
        <v>0.15</v>
      </c>
      <c r="K29" s="20">
        <v>0</v>
      </c>
      <c r="L29" s="20">
        <v>0.69</v>
      </c>
      <c r="M29" s="20">
        <f t="shared" si="2"/>
        <v>0</v>
      </c>
      <c r="N29" s="20">
        <f t="shared" si="3"/>
        <v>0.69</v>
      </c>
    </row>
    <row r="30" spans="1:14" x14ac:dyDescent="0.25">
      <c r="A30" s="24"/>
      <c r="B30" s="24"/>
      <c r="C30" s="10" t="s">
        <v>27</v>
      </c>
      <c r="D30" s="11">
        <f>SUM(D18:D29)</f>
        <v>13</v>
      </c>
      <c r="E30" s="11">
        <f>SUM(E18:E29)</f>
        <v>0</v>
      </c>
      <c r="F30" s="13">
        <f>E30/D30</f>
        <v>0</v>
      </c>
      <c r="G30" s="22" t="str">
        <f t="shared" si="1"/>
        <v>0-28,3%</v>
      </c>
      <c r="H30" s="14">
        <f t="shared" si="0"/>
        <v>2.6438569206842923E-2</v>
      </c>
      <c r="I30" s="14">
        <v>0.05</v>
      </c>
      <c r="J30" s="14">
        <v>0.15</v>
      </c>
      <c r="K30" s="20">
        <v>0</v>
      </c>
      <c r="L30" s="20">
        <v>0.28299999999999997</v>
      </c>
      <c r="M30" s="20">
        <f t="shared" si="2"/>
        <v>0</v>
      </c>
      <c r="N30" s="20">
        <f t="shared" si="3"/>
        <v>0.28299999999999997</v>
      </c>
    </row>
    <row r="31" spans="1:14" x14ac:dyDescent="0.25">
      <c r="A31" s="26" t="s">
        <v>28</v>
      </c>
      <c r="B31" s="26"/>
      <c r="C31" s="7"/>
      <c r="D31" s="11">
        <f>SUM(D12,D17,D30)</f>
        <v>643</v>
      </c>
      <c r="E31" s="11">
        <f>SUM(E12,E17,E30)</f>
        <v>17</v>
      </c>
      <c r="F31" s="13">
        <f>E31/D31</f>
        <v>2.6438569206842923E-2</v>
      </c>
      <c r="G31" s="22" t="str">
        <f t="shared" si="1"/>
        <v>1,6-4,3%</v>
      </c>
      <c r="K31" s="20">
        <v>1.6E-2</v>
      </c>
      <c r="L31" s="20">
        <v>4.2999999999999997E-2</v>
      </c>
      <c r="M31" s="20">
        <f t="shared" ref="M31" si="6">F31-K31</f>
        <v>1.0438569206842923E-2</v>
      </c>
      <c r="N31" s="20">
        <f t="shared" ref="N31" si="7">L31-F31</f>
        <v>1.6561430793157073E-2</v>
      </c>
    </row>
    <row r="34" spans="1:20" x14ac:dyDescent="0.25">
      <c r="A34" s="24" t="s">
        <v>1</v>
      </c>
      <c r="B34" s="24"/>
      <c r="C34" s="24" t="s">
        <v>2</v>
      </c>
      <c r="D34" s="25" t="s">
        <v>44</v>
      </c>
      <c r="E34" s="25" t="s">
        <v>45</v>
      </c>
      <c r="F34" s="25" t="s">
        <v>46</v>
      </c>
      <c r="G34" s="25" t="s">
        <v>52</v>
      </c>
    </row>
    <row r="35" spans="1:20" x14ac:dyDescent="0.25">
      <c r="A35" s="24"/>
      <c r="B35" s="24"/>
      <c r="C35" s="24"/>
      <c r="D35" s="24"/>
      <c r="E35" s="24"/>
      <c r="F35" s="24"/>
      <c r="G35" s="25"/>
      <c r="T35" s="2"/>
    </row>
    <row r="36" spans="1:20" x14ac:dyDescent="0.25">
      <c r="A36" s="24"/>
      <c r="B36" s="24"/>
      <c r="C36" s="24"/>
      <c r="D36" s="24"/>
      <c r="E36" s="24"/>
      <c r="F36" s="24"/>
      <c r="G36" s="25"/>
      <c r="P36" s="2"/>
    </row>
    <row r="37" spans="1:20" x14ac:dyDescent="0.25">
      <c r="A37" s="24"/>
      <c r="B37" s="24"/>
      <c r="C37" s="24"/>
      <c r="D37" s="24"/>
      <c r="E37" s="24"/>
      <c r="F37" s="24"/>
      <c r="G37" s="25"/>
    </row>
    <row r="38" spans="1:20" x14ac:dyDescent="0.25">
      <c r="A38" s="24"/>
      <c r="B38" s="24"/>
      <c r="C38" s="24"/>
      <c r="D38" s="24"/>
      <c r="E38" s="24"/>
      <c r="F38" s="24"/>
      <c r="G38" s="25"/>
    </row>
    <row r="39" spans="1:20" ht="60" x14ac:dyDescent="0.25">
      <c r="A39" s="24"/>
      <c r="B39" s="24"/>
      <c r="C39" s="24"/>
      <c r="D39" s="24"/>
      <c r="E39" s="24"/>
      <c r="F39" s="24"/>
      <c r="G39" s="25"/>
      <c r="K39" s="19" t="s">
        <v>53</v>
      </c>
      <c r="L39" s="19" t="s">
        <v>54</v>
      </c>
      <c r="M39" s="19" t="s">
        <v>55</v>
      </c>
      <c r="N39" s="19" t="s">
        <v>56</v>
      </c>
    </row>
    <row r="40" spans="1:20" x14ac:dyDescent="0.25">
      <c r="A40" s="24" t="s">
        <v>3</v>
      </c>
      <c r="B40" s="24"/>
      <c r="C40" s="7" t="s">
        <v>4</v>
      </c>
      <c r="D40" s="7">
        <v>38</v>
      </c>
      <c r="E40" s="7">
        <v>2</v>
      </c>
      <c r="F40" s="9">
        <f>E40/D40</f>
        <v>5.2631578947368418E-2</v>
      </c>
      <c r="G40" s="21" t="str">
        <f>K40*100&amp;-L40*100&amp;"%"</f>
        <v>0,9-19,1%</v>
      </c>
      <c r="H40" s="14">
        <f t="shared" ref="H40:H61" si="8">$F$62</f>
        <v>4.456824512534819E-2</v>
      </c>
      <c r="I40" s="14">
        <v>0.15</v>
      </c>
      <c r="K40" s="20">
        <v>8.9999999999999993E-3</v>
      </c>
      <c r="L40" s="20">
        <v>0.191</v>
      </c>
      <c r="M40" s="20">
        <f t="shared" ref="M40:M62" si="9">F40-K40</f>
        <v>4.3631578947368417E-2</v>
      </c>
      <c r="N40" s="20">
        <f t="shared" ref="N40:N62" si="10">L40-F40</f>
        <v>0.13836842105263158</v>
      </c>
    </row>
    <row r="41" spans="1:20" x14ac:dyDescent="0.25">
      <c r="A41" s="24"/>
      <c r="B41" s="24"/>
      <c r="C41" s="7" t="s">
        <v>5</v>
      </c>
      <c r="D41" s="7">
        <v>151</v>
      </c>
      <c r="E41" s="7">
        <v>8</v>
      </c>
      <c r="F41" s="9">
        <f>E41/D41</f>
        <v>5.2980132450331126E-2</v>
      </c>
      <c r="G41" s="21" t="str">
        <f t="shared" ref="G41:G62" si="11">K41*100&amp;-L41*100&amp;"%"</f>
        <v>2,5-10,5%</v>
      </c>
      <c r="H41" s="14">
        <f t="shared" si="8"/>
        <v>4.456824512534819E-2</v>
      </c>
      <c r="I41" s="14">
        <v>0.15</v>
      </c>
      <c r="K41" s="20">
        <v>2.5000000000000001E-2</v>
      </c>
      <c r="L41" s="20">
        <v>0.105</v>
      </c>
      <c r="M41" s="20">
        <f t="shared" si="9"/>
        <v>2.7980132450331124E-2</v>
      </c>
      <c r="N41" s="20">
        <f t="shared" si="10"/>
        <v>5.201986754966887E-2</v>
      </c>
    </row>
    <row r="42" spans="1:20" x14ac:dyDescent="0.25">
      <c r="A42" s="24"/>
      <c r="B42" s="24"/>
      <c r="C42" s="7" t="s">
        <v>6</v>
      </c>
      <c r="D42" s="7">
        <v>0</v>
      </c>
      <c r="E42" s="7">
        <v>0</v>
      </c>
      <c r="F42" s="9">
        <v>0</v>
      </c>
      <c r="G42" s="21" t="s">
        <v>57</v>
      </c>
      <c r="H42" s="14">
        <f t="shared" si="8"/>
        <v>4.456824512534819E-2</v>
      </c>
      <c r="I42" s="14">
        <v>0.15</v>
      </c>
      <c r="K42" s="20"/>
      <c r="L42" s="20"/>
      <c r="M42" s="20">
        <f t="shared" si="9"/>
        <v>0</v>
      </c>
      <c r="N42" s="20">
        <f t="shared" si="10"/>
        <v>0</v>
      </c>
    </row>
    <row r="43" spans="1:20" x14ac:dyDescent="0.25">
      <c r="A43" s="24"/>
      <c r="B43" s="24"/>
      <c r="C43" s="10" t="s">
        <v>7</v>
      </c>
      <c r="D43" s="11">
        <f>SUM(D40:D42)</f>
        <v>189</v>
      </c>
      <c r="E43" s="11">
        <f>SUM(E40:E42)</f>
        <v>10</v>
      </c>
      <c r="F43" s="13">
        <f>E43/D43</f>
        <v>5.2910052910052907E-2</v>
      </c>
      <c r="G43" s="22" t="str">
        <f t="shared" si="11"/>
        <v>2,7-9,8%</v>
      </c>
      <c r="H43" s="14">
        <f t="shared" si="8"/>
        <v>4.456824512534819E-2</v>
      </c>
      <c r="I43" s="14">
        <v>0.15</v>
      </c>
      <c r="K43" s="20">
        <v>2.7E-2</v>
      </c>
      <c r="L43" s="20">
        <v>9.8000000000000004E-2</v>
      </c>
      <c r="M43" s="20">
        <f t="shared" si="9"/>
        <v>2.5910052910052907E-2</v>
      </c>
      <c r="N43" s="20">
        <f t="shared" si="10"/>
        <v>4.5089947089947097E-2</v>
      </c>
    </row>
    <row r="44" spans="1:20" x14ac:dyDescent="0.25">
      <c r="A44" s="24" t="s">
        <v>8</v>
      </c>
      <c r="B44" s="24"/>
      <c r="C44" s="7" t="s">
        <v>9</v>
      </c>
      <c r="D44" s="7">
        <v>96</v>
      </c>
      <c r="E44" s="7">
        <v>3</v>
      </c>
      <c r="F44" s="9">
        <f>E44/D44</f>
        <v>3.125E-2</v>
      </c>
      <c r="G44" s="21" t="str">
        <f t="shared" si="11"/>
        <v>0,8-9,5%</v>
      </c>
      <c r="H44" s="14">
        <f t="shared" si="8"/>
        <v>4.456824512534819E-2</v>
      </c>
      <c r="I44" s="14">
        <v>0.15</v>
      </c>
      <c r="K44" s="20">
        <v>8.0000000000000002E-3</v>
      </c>
      <c r="L44" s="20">
        <v>9.5000000000000001E-2</v>
      </c>
      <c r="M44" s="20">
        <f t="shared" si="9"/>
        <v>2.325E-2</v>
      </c>
      <c r="N44" s="20">
        <f t="shared" si="10"/>
        <v>6.3750000000000001E-2</v>
      </c>
    </row>
    <row r="45" spans="1:20" x14ac:dyDescent="0.25">
      <c r="A45" s="24"/>
      <c r="B45" s="24"/>
      <c r="C45" s="7" t="s">
        <v>10</v>
      </c>
      <c r="D45" s="7">
        <v>55</v>
      </c>
      <c r="E45" s="7">
        <v>2</v>
      </c>
      <c r="F45" s="9">
        <f>E45/D45</f>
        <v>3.6363636363636362E-2</v>
      </c>
      <c r="G45" s="21" t="str">
        <f t="shared" si="11"/>
        <v>0,6-13,6%</v>
      </c>
      <c r="H45" s="14">
        <f t="shared" si="8"/>
        <v>4.456824512534819E-2</v>
      </c>
      <c r="I45" s="14">
        <v>0.15</v>
      </c>
      <c r="K45" s="20">
        <v>6.0000000000000001E-3</v>
      </c>
      <c r="L45" s="20">
        <v>0.13600000000000001</v>
      </c>
      <c r="M45" s="20">
        <f t="shared" si="9"/>
        <v>3.0363636363636363E-2</v>
      </c>
      <c r="N45" s="20">
        <f t="shared" si="10"/>
        <v>9.9636363636363648E-2</v>
      </c>
    </row>
    <row r="46" spans="1:20" x14ac:dyDescent="0.25">
      <c r="A46" s="24"/>
      <c r="B46" s="24"/>
      <c r="C46" s="7" t="s">
        <v>11</v>
      </c>
      <c r="D46" s="7">
        <v>2</v>
      </c>
      <c r="E46" s="7">
        <v>0</v>
      </c>
      <c r="F46" s="9">
        <v>0</v>
      </c>
      <c r="G46" s="21" t="str">
        <f t="shared" si="11"/>
        <v>0-80,2%</v>
      </c>
      <c r="H46" s="14">
        <f t="shared" si="8"/>
        <v>4.456824512534819E-2</v>
      </c>
      <c r="I46" s="14">
        <v>0.15</v>
      </c>
      <c r="K46" s="20">
        <v>0</v>
      </c>
      <c r="L46" s="20">
        <v>0.80200000000000005</v>
      </c>
      <c r="M46" s="20">
        <f t="shared" si="9"/>
        <v>0</v>
      </c>
      <c r="N46" s="20">
        <f t="shared" si="10"/>
        <v>0.80200000000000005</v>
      </c>
    </row>
    <row r="47" spans="1:20" x14ac:dyDescent="0.25">
      <c r="A47" s="24"/>
      <c r="B47" s="24"/>
      <c r="C47" s="7" t="s">
        <v>12</v>
      </c>
      <c r="D47" s="7">
        <v>5</v>
      </c>
      <c r="E47" s="7">
        <v>1</v>
      </c>
      <c r="F47" s="9">
        <f>E47/D47</f>
        <v>0.2</v>
      </c>
      <c r="G47" s="21" t="str">
        <f t="shared" si="11"/>
        <v>1,1-70,1%</v>
      </c>
      <c r="H47" s="14">
        <f t="shared" si="8"/>
        <v>4.456824512534819E-2</v>
      </c>
      <c r="I47" s="14">
        <v>0.15</v>
      </c>
      <c r="K47" s="20">
        <v>1.0999999999999999E-2</v>
      </c>
      <c r="L47" s="20">
        <v>0.70099999999999996</v>
      </c>
      <c r="M47" s="20">
        <f t="shared" si="9"/>
        <v>0.189</v>
      </c>
      <c r="N47" s="20">
        <f t="shared" si="10"/>
        <v>0.50099999999999989</v>
      </c>
    </row>
    <row r="48" spans="1:20" x14ac:dyDescent="0.25">
      <c r="A48" s="24"/>
      <c r="B48" s="24"/>
      <c r="C48" s="10" t="s">
        <v>13</v>
      </c>
      <c r="D48" s="11">
        <f>SUM(D44:D47)</f>
        <v>158</v>
      </c>
      <c r="E48" s="11">
        <f>SUM(E44:E47)</f>
        <v>6</v>
      </c>
      <c r="F48" s="13">
        <f>E48/D48</f>
        <v>3.7974683544303799E-2</v>
      </c>
      <c r="G48" s="22" t="str">
        <f t="shared" si="11"/>
        <v>1,6-8,5%</v>
      </c>
      <c r="H48" s="14">
        <f t="shared" si="8"/>
        <v>4.456824512534819E-2</v>
      </c>
      <c r="I48" s="14">
        <v>0.15</v>
      </c>
      <c r="K48" s="20">
        <v>1.6E-2</v>
      </c>
      <c r="L48" s="20">
        <v>8.5000000000000006E-2</v>
      </c>
      <c r="M48" s="20">
        <f t="shared" si="9"/>
        <v>2.1974683544303798E-2</v>
      </c>
      <c r="N48" s="20">
        <f t="shared" si="10"/>
        <v>4.7025316455696207E-2</v>
      </c>
      <c r="P48" s="3"/>
    </row>
    <row r="49" spans="1:16" x14ac:dyDescent="0.25">
      <c r="A49" s="24" t="s">
        <v>14</v>
      </c>
      <c r="B49" s="24"/>
      <c r="C49" s="7" t="s">
        <v>15</v>
      </c>
      <c r="D49" s="7">
        <v>0</v>
      </c>
      <c r="E49" s="7">
        <v>0</v>
      </c>
      <c r="F49" s="15">
        <v>0</v>
      </c>
      <c r="G49" s="21" t="s">
        <v>57</v>
      </c>
      <c r="H49" s="14">
        <f t="shared" si="8"/>
        <v>4.456824512534819E-2</v>
      </c>
      <c r="I49" s="14">
        <v>0.15</v>
      </c>
      <c r="K49" s="20"/>
      <c r="L49" s="20"/>
      <c r="M49" s="20">
        <f t="shared" si="9"/>
        <v>0</v>
      </c>
      <c r="N49" s="20">
        <f t="shared" si="10"/>
        <v>0</v>
      </c>
    </row>
    <row r="50" spans="1:16" x14ac:dyDescent="0.25">
      <c r="A50" s="24"/>
      <c r="B50" s="24"/>
      <c r="C50" s="7" t="s">
        <v>16</v>
      </c>
      <c r="D50" s="7">
        <v>0</v>
      </c>
      <c r="E50" s="7">
        <v>0</v>
      </c>
      <c r="F50" s="15">
        <v>0</v>
      </c>
      <c r="G50" s="21" t="s">
        <v>57</v>
      </c>
      <c r="H50" s="14">
        <f t="shared" si="8"/>
        <v>4.456824512534819E-2</v>
      </c>
      <c r="I50" s="14">
        <v>0.15</v>
      </c>
      <c r="K50" s="20"/>
      <c r="L50" s="20"/>
      <c r="M50" s="20">
        <f t="shared" si="9"/>
        <v>0</v>
      </c>
      <c r="N50" s="20">
        <f t="shared" si="10"/>
        <v>0</v>
      </c>
    </row>
    <row r="51" spans="1:16" x14ac:dyDescent="0.25">
      <c r="A51" s="24"/>
      <c r="B51" s="24"/>
      <c r="C51" s="7" t="s">
        <v>17</v>
      </c>
      <c r="D51" s="7">
        <v>0</v>
      </c>
      <c r="E51" s="7">
        <v>0</v>
      </c>
      <c r="F51" s="15">
        <v>0</v>
      </c>
      <c r="G51" s="21" t="s">
        <v>57</v>
      </c>
      <c r="H51" s="14">
        <f t="shared" si="8"/>
        <v>4.456824512534819E-2</v>
      </c>
      <c r="I51" s="14">
        <v>0.15</v>
      </c>
      <c r="K51" s="20"/>
      <c r="L51" s="20"/>
      <c r="M51" s="20">
        <f t="shared" si="9"/>
        <v>0</v>
      </c>
      <c r="N51" s="20">
        <f t="shared" si="10"/>
        <v>0</v>
      </c>
    </row>
    <row r="52" spans="1:16" x14ac:dyDescent="0.25">
      <c r="A52" s="24"/>
      <c r="B52" s="24"/>
      <c r="C52" s="7" t="s">
        <v>18</v>
      </c>
      <c r="D52" s="7">
        <v>0</v>
      </c>
      <c r="E52" s="7">
        <v>0</v>
      </c>
      <c r="F52" s="15">
        <v>0</v>
      </c>
      <c r="G52" s="21" t="s">
        <v>57</v>
      </c>
      <c r="H52" s="14">
        <f t="shared" si="8"/>
        <v>4.456824512534819E-2</v>
      </c>
      <c r="I52" s="14">
        <v>0.15</v>
      </c>
      <c r="K52" s="20"/>
      <c r="L52" s="20"/>
      <c r="M52" s="20">
        <f t="shared" si="9"/>
        <v>0</v>
      </c>
      <c r="N52" s="20">
        <f t="shared" si="10"/>
        <v>0</v>
      </c>
    </row>
    <row r="53" spans="1:16" x14ac:dyDescent="0.25">
      <c r="A53" s="24"/>
      <c r="B53" s="24"/>
      <c r="C53" s="7" t="s">
        <v>19</v>
      </c>
      <c r="D53" s="7">
        <v>6</v>
      </c>
      <c r="E53" s="7">
        <v>0</v>
      </c>
      <c r="F53" s="15">
        <f>E53/D53</f>
        <v>0</v>
      </c>
      <c r="G53" s="21" t="s">
        <v>57</v>
      </c>
      <c r="H53" s="14">
        <f t="shared" si="8"/>
        <v>4.456824512534819E-2</v>
      </c>
      <c r="I53" s="14">
        <v>0.15</v>
      </c>
      <c r="K53" s="20"/>
      <c r="L53" s="20"/>
      <c r="M53" s="20">
        <f t="shared" si="9"/>
        <v>0</v>
      </c>
      <c r="N53" s="20">
        <f t="shared" si="10"/>
        <v>0</v>
      </c>
    </row>
    <row r="54" spans="1:16" x14ac:dyDescent="0.25">
      <c r="A54" s="24"/>
      <c r="B54" s="24"/>
      <c r="C54" s="7" t="s">
        <v>20</v>
      </c>
      <c r="D54" s="7">
        <v>0</v>
      </c>
      <c r="E54" s="7">
        <v>0</v>
      </c>
      <c r="F54" s="15">
        <v>0</v>
      </c>
      <c r="G54" s="21" t="s">
        <v>57</v>
      </c>
      <c r="H54" s="14">
        <f t="shared" si="8"/>
        <v>4.456824512534819E-2</v>
      </c>
      <c r="I54" s="14">
        <v>0.15</v>
      </c>
      <c r="K54" s="20"/>
      <c r="L54" s="20"/>
      <c r="M54" s="20">
        <f t="shared" si="9"/>
        <v>0</v>
      </c>
      <c r="N54" s="20">
        <f t="shared" si="10"/>
        <v>0</v>
      </c>
    </row>
    <row r="55" spans="1:16" x14ac:dyDescent="0.25">
      <c r="A55" s="24"/>
      <c r="B55" s="24"/>
      <c r="C55" s="7" t="s">
        <v>21</v>
      </c>
      <c r="D55" s="7">
        <v>0</v>
      </c>
      <c r="E55" s="7">
        <v>0</v>
      </c>
      <c r="F55" s="15">
        <v>0</v>
      </c>
      <c r="G55" s="21" t="s">
        <v>57</v>
      </c>
      <c r="H55" s="14">
        <f t="shared" si="8"/>
        <v>4.456824512534819E-2</v>
      </c>
      <c r="I55" s="14">
        <v>0.15</v>
      </c>
      <c r="K55" s="20"/>
      <c r="L55" s="20"/>
      <c r="M55" s="20">
        <f t="shared" si="9"/>
        <v>0</v>
      </c>
      <c r="N55" s="20">
        <f t="shared" si="10"/>
        <v>0</v>
      </c>
    </row>
    <row r="56" spans="1:16" x14ac:dyDescent="0.25">
      <c r="A56" s="24"/>
      <c r="B56" s="24"/>
      <c r="C56" s="7" t="s">
        <v>22</v>
      </c>
      <c r="D56" s="7">
        <v>0</v>
      </c>
      <c r="E56" s="7">
        <v>0</v>
      </c>
      <c r="F56" s="15">
        <v>0</v>
      </c>
      <c r="G56" s="21" t="s">
        <v>57</v>
      </c>
      <c r="H56" s="14">
        <f t="shared" si="8"/>
        <v>4.456824512534819E-2</v>
      </c>
      <c r="I56" s="14">
        <v>0.15</v>
      </c>
      <c r="K56" s="20"/>
      <c r="L56" s="20"/>
      <c r="M56" s="20">
        <f t="shared" si="9"/>
        <v>0</v>
      </c>
      <c r="N56" s="20">
        <f t="shared" si="10"/>
        <v>0</v>
      </c>
      <c r="P56" s="2"/>
    </row>
    <row r="57" spans="1:16" x14ac:dyDescent="0.25">
      <c r="A57" s="24"/>
      <c r="B57" s="24"/>
      <c r="C57" s="7" t="s">
        <v>23</v>
      </c>
      <c r="D57" s="7">
        <v>2</v>
      </c>
      <c r="E57" s="7">
        <v>0</v>
      </c>
      <c r="F57" s="15">
        <f>E57/D57</f>
        <v>0</v>
      </c>
      <c r="G57" s="21" t="str">
        <f t="shared" si="11"/>
        <v>0-80,2%</v>
      </c>
      <c r="H57" s="14">
        <f t="shared" si="8"/>
        <v>4.456824512534819E-2</v>
      </c>
      <c r="I57" s="14">
        <v>0.15</v>
      </c>
      <c r="K57" s="20">
        <v>0</v>
      </c>
      <c r="L57" s="20">
        <v>0.80200000000000005</v>
      </c>
      <c r="M57" s="20">
        <f t="shared" si="9"/>
        <v>0</v>
      </c>
      <c r="N57" s="20">
        <f t="shared" si="10"/>
        <v>0.80200000000000005</v>
      </c>
    </row>
    <row r="58" spans="1:16" x14ac:dyDescent="0.25">
      <c r="A58" s="24"/>
      <c r="B58" s="24"/>
      <c r="C58" s="7" t="s">
        <v>24</v>
      </c>
      <c r="D58" s="7">
        <v>0</v>
      </c>
      <c r="E58" s="7">
        <v>0</v>
      </c>
      <c r="F58" s="15">
        <v>0</v>
      </c>
      <c r="G58" s="21" t="s">
        <v>57</v>
      </c>
      <c r="H58" s="14">
        <f t="shared" si="8"/>
        <v>4.456824512534819E-2</v>
      </c>
      <c r="I58" s="14">
        <v>0.15</v>
      </c>
      <c r="K58" s="20"/>
      <c r="L58" s="20"/>
      <c r="M58" s="20">
        <f t="shared" si="9"/>
        <v>0</v>
      </c>
      <c r="N58" s="20">
        <f t="shared" si="10"/>
        <v>0</v>
      </c>
    </row>
    <row r="59" spans="1:16" x14ac:dyDescent="0.25">
      <c r="A59" s="24"/>
      <c r="B59" s="24"/>
      <c r="C59" s="7" t="s">
        <v>25</v>
      </c>
      <c r="D59" s="7">
        <v>2</v>
      </c>
      <c r="E59" s="7">
        <v>0</v>
      </c>
      <c r="F59" s="15">
        <f>E59/D59</f>
        <v>0</v>
      </c>
      <c r="G59" s="21" t="str">
        <f t="shared" si="11"/>
        <v>0-80,2%</v>
      </c>
      <c r="H59" s="14">
        <f t="shared" si="8"/>
        <v>4.456824512534819E-2</v>
      </c>
      <c r="I59" s="14">
        <v>0.15</v>
      </c>
      <c r="K59" s="20">
        <v>0</v>
      </c>
      <c r="L59" s="20">
        <v>0.80200000000000005</v>
      </c>
      <c r="M59" s="20">
        <f t="shared" si="9"/>
        <v>0</v>
      </c>
      <c r="N59" s="20">
        <f t="shared" si="10"/>
        <v>0.80200000000000005</v>
      </c>
    </row>
    <row r="60" spans="1:16" x14ac:dyDescent="0.25">
      <c r="A60" s="24"/>
      <c r="B60" s="24"/>
      <c r="C60" s="7" t="s">
        <v>26</v>
      </c>
      <c r="D60" s="7">
        <v>2</v>
      </c>
      <c r="E60" s="7">
        <v>0</v>
      </c>
      <c r="F60" s="15">
        <f>E60/D60</f>
        <v>0</v>
      </c>
      <c r="G60" s="21" t="str">
        <f t="shared" si="11"/>
        <v>0-80,2%</v>
      </c>
      <c r="H60" s="14">
        <f t="shared" si="8"/>
        <v>4.456824512534819E-2</v>
      </c>
      <c r="I60" s="14">
        <v>0.15</v>
      </c>
      <c r="K60" s="20">
        <v>0</v>
      </c>
      <c r="L60" s="20">
        <v>0.80200000000000005</v>
      </c>
      <c r="M60" s="20">
        <f t="shared" si="9"/>
        <v>0</v>
      </c>
      <c r="N60" s="20">
        <f t="shared" si="10"/>
        <v>0.80200000000000005</v>
      </c>
    </row>
    <row r="61" spans="1:16" x14ac:dyDescent="0.25">
      <c r="A61" s="24"/>
      <c r="B61" s="24"/>
      <c r="C61" s="10" t="s">
        <v>27</v>
      </c>
      <c r="D61" s="11">
        <f>SUM(D49:D60)</f>
        <v>12</v>
      </c>
      <c r="E61" s="11">
        <f>SUM(E49:E60)</f>
        <v>0</v>
      </c>
      <c r="F61" s="13">
        <f>E61/D61</f>
        <v>0</v>
      </c>
      <c r="G61" s="22" t="str">
        <f t="shared" si="11"/>
        <v>0-30,1%</v>
      </c>
      <c r="H61" s="14">
        <f t="shared" si="8"/>
        <v>4.456824512534819E-2</v>
      </c>
      <c r="I61" s="14">
        <v>0.15</v>
      </c>
      <c r="K61" s="20">
        <v>0</v>
      </c>
      <c r="L61" s="20">
        <v>0.30099999999999999</v>
      </c>
      <c r="M61" s="20">
        <f t="shared" si="9"/>
        <v>0</v>
      </c>
      <c r="N61" s="20">
        <f t="shared" si="10"/>
        <v>0.30099999999999999</v>
      </c>
    </row>
    <row r="62" spans="1:16" x14ac:dyDescent="0.25">
      <c r="A62" s="26" t="s">
        <v>28</v>
      </c>
      <c r="B62" s="26"/>
      <c r="C62" s="7"/>
      <c r="D62" s="11">
        <f>SUM(D43,D48,D61)</f>
        <v>359</v>
      </c>
      <c r="E62" s="11">
        <f>SUM(E43,E48,E61)</f>
        <v>16</v>
      </c>
      <c r="F62" s="13">
        <f>E62/D62</f>
        <v>4.456824512534819E-2</v>
      </c>
      <c r="G62" s="22" t="str">
        <f t="shared" si="11"/>
        <v>2,7-7,3%</v>
      </c>
      <c r="K62" s="20">
        <v>2.7E-2</v>
      </c>
      <c r="L62" s="20">
        <v>7.2999999999999995E-2</v>
      </c>
      <c r="M62" s="20">
        <f t="shared" si="9"/>
        <v>1.756824512534819E-2</v>
      </c>
      <c r="N62" s="20">
        <f t="shared" si="10"/>
        <v>2.8431754874651806E-2</v>
      </c>
    </row>
    <row r="64" spans="1:16" x14ac:dyDescent="0.25">
      <c r="A64" s="24" t="s">
        <v>1</v>
      </c>
      <c r="B64" s="24"/>
      <c r="C64" s="24" t="s">
        <v>2</v>
      </c>
      <c r="D64" s="25" t="s">
        <v>47</v>
      </c>
      <c r="E64" s="25" t="s">
        <v>48</v>
      </c>
      <c r="F64" s="25" t="s">
        <v>58</v>
      </c>
      <c r="G64" s="25" t="s">
        <v>52</v>
      </c>
    </row>
    <row r="65" spans="1:21" x14ac:dyDescent="0.25">
      <c r="A65" s="24"/>
      <c r="B65" s="24"/>
      <c r="C65" s="24"/>
      <c r="D65" s="24"/>
      <c r="E65" s="24"/>
      <c r="F65" s="24"/>
      <c r="G65" s="25"/>
    </row>
    <row r="66" spans="1:21" x14ac:dyDescent="0.25">
      <c r="A66" s="24"/>
      <c r="B66" s="24"/>
      <c r="C66" s="24"/>
      <c r="D66" s="24"/>
      <c r="E66" s="24"/>
      <c r="F66" s="24"/>
      <c r="G66" s="25"/>
    </row>
    <row r="67" spans="1:21" x14ac:dyDescent="0.25">
      <c r="A67" s="24"/>
      <c r="B67" s="24"/>
      <c r="C67" s="24"/>
      <c r="D67" s="24"/>
      <c r="E67" s="24"/>
      <c r="F67" s="24"/>
      <c r="G67" s="25"/>
      <c r="U67" s="3"/>
    </row>
    <row r="68" spans="1:21" x14ac:dyDescent="0.25">
      <c r="A68" s="24"/>
      <c r="B68" s="24"/>
      <c r="C68" s="24"/>
      <c r="D68" s="24"/>
      <c r="E68" s="24"/>
      <c r="F68" s="24"/>
      <c r="G68" s="25"/>
    </row>
    <row r="69" spans="1:21" ht="60" x14ac:dyDescent="0.25">
      <c r="A69" s="24"/>
      <c r="B69" s="24"/>
      <c r="C69" s="24"/>
      <c r="D69" s="24"/>
      <c r="E69" s="24"/>
      <c r="F69" s="24"/>
      <c r="G69" s="25"/>
      <c r="K69" s="19" t="s">
        <v>53</v>
      </c>
      <c r="L69" s="19" t="s">
        <v>54</v>
      </c>
      <c r="M69" s="19" t="s">
        <v>55</v>
      </c>
      <c r="N69" s="19" t="s">
        <v>56</v>
      </c>
    </row>
    <row r="70" spans="1:21" x14ac:dyDescent="0.25">
      <c r="A70" s="24" t="s">
        <v>3</v>
      </c>
      <c r="B70" s="24"/>
      <c r="C70" s="7" t="s">
        <v>4</v>
      </c>
      <c r="D70" s="8">
        <v>5</v>
      </c>
      <c r="E70" s="7">
        <v>0</v>
      </c>
      <c r="F70" s="9">
        <v>0</v>
      </c>
      <c r="G70" s="21" t="str">
        <f>K70*100&amp;-L70*100&amp;"%"</f>
        <v>0-53,7%</v>
      </c>
      <c r="H70" s="14">
        <f t="shared" ref="H70:H91" si="12">$F$92</f>
        <v>2.7777777777777776E-2</v>
      </c>
      <c r="I70" s="14">
        <v>0.05</v>
      </c>
      <c r="K70" s="20">
        <v>0</v>
      </c>
      <c r="L70" s="20">
        <v>0.53700000000000003</v>
      </c>
      <c r="M70" s="20">
        <f t="shared" ref="M70" si="13">F70-K70</f>
        <v>0</v>
      </c>
      <c r="N70" s="20">
        <f t="shared" ref="N70" si="14">L70-F70</f>
        <v>0.53700000000000003</v>
      </c>
    </row>
    <row r="71" spans="1:21" x14ac:dyDescent="0.25">
      <c r="A71" s="24"/>
      <c r="B71" s="24"/>
      <c r="C71" s="7" t="s">
        <v>5</v>
      </c>
      <c r="D71" s="8">
        <v>21</v>
      </c>
      <c r="E71" s="7">
        <v>1</v>
      </c>
      <c r="F71" s="9">
        <f>E71/D71</f>
        <v>4.7619047619047616E-2</v>
      </c>
      <c r="G71" s="21" t="str">
        <f t="shared" ref="G71:G92" si="15">K71*100&amp;-L71*100&amp;"%"</f>
        <v>0,3-25,9%</v>
      </c>
      <c r="H71" s="14">
        <f t="shared" si="12"/>
        <v>2.7777777777777776E-2</v>
      </c>
      <c r="I71" s="14">
        <v>0.05</v>
      </c>
      <c r="K71" s="20">
        <v>3.0000000000000001E-3</v>
      </c>
      <c r="L71" s="20">
        <v>0.25900000000000001</v>
      </c>
      <c r="M71" s="20">
        <f t="shared" ref="M71:M92" si="16">F71-K71</f>
        <v>4.4619047619047614E-2</v>
      </c>
      <c r="N71" s="20">
        <f t="shared" ref="N71:N92" si="17">L71-F71</f>
        <v>0.21138095238095239</v>
      </c>
    </row>
    <row r="72" spans="1:21" x14ac:dyDescent="0.25">
      <c r="A72" s="24"/>
      <c r="B72" s="24"/>
      <c r="C72" s="7" t="s">
        <v>6</v>
      </c>
      <c r="D72" s="7">
        <v>0</v>
      </c>
      <c r="E72" s="7">
        <v>0</v>
      </c>
      <c r="F72" s="9">
        <v>0</v>
      </c>
      <c r="G72" s="21" t="s">
        <v>57</v>
      </c>
      <c r="H72" s="14">
        <f t="shared" si="12"/>
        <v>2.7777777777777776E-2</v>
      </c>
      <c r="I72" s="14">
        <v>0.05</v>
      </c>
      <c r="K72" s="20"/>
      <c r="L72" s="20"/>
      <c r="M72" s="20">
        <f t="shared" si="16"/>
        <v>0</v>
      </c>
      <c r="N72" s="20">
        <f t="shared" si="17"/>
        <v>0</v>
      </c>
    </row>
    <row r="73" spans="1:21" x14ac:dyDescent="0.25">
      <c r="A73" s="24"/>
      <c r="B73" s="24"/>
      <c r="C73" s="10" t="s">
        <v>7</v>
      </c>
      <c r="D73" s="11">
        <f>SUM(D70:D72)</f>
        <v>26</v>
      </c>
      <c r="E73" s="11">
        <f>SUM(E70:E72)</f>
        <v>1</v>
      </c>
      <c r="F73" s="13">
        <f>E73/D73</f>
        <v>3.8461538461538464E-2</v>
      </c>
      <c r="G73" s="22" t="str">
        <f t="shared" si="15"/>
        <v>0,2-21,6%</v>
      </c>
      <c r="H73" s="14">
        <f t="shared" si="12"/>
        <v>2.7777777777777776E-2</v>
      </c>
      <c r="I73" s="14">
        <v>0.05</v>
      </c>
      <c r="K73" s="20">
        <v>2E-3</v>
      </c>
      <c r="L73" s="20">
        <v>0.216</v>
      </c>
      <c r="M73" s="20">
        <f t="shared" si="16"/>
        <v>3.6461538461538462E-2</v>
      </c>
      <c r="N73" s="20">
        <f t="shared" si="17"/>
        <v>0.17753846153846153</v>
      </c>
    </row>
    <row r="74" spans="1:21" x14ac:dyDescent="0.25">
      <c r="A74" s="24" t="s">
        <v>8</v>
      </c>
      <c r="B74" s="24"/>
      <c r="C74" s="7" t="s">
        <v>9</v>
      </c>
      <c r="D74" s="7">
        <v>20</v>
      </c>
      <c r="E74" s="7">
        <v>2</v>
      </c>
      <c r="F74" s="9">
        <f>E74/D74</f>
        <v>0.1</v>
      </c>
      <c r="G74" s="21" t="str">
        <f t="shared" si="15"/>
        <v>1,8-33,1%</v>
      </c>
      <c r="H74" s="14">
        <f t="shared" si="12"/>
        <v>2.7777777777777776E-2</v>
      </c>
      <c r="I74" s="14">
        <v>0.05</v>
      </c>
      <c r="K74" s="20">
        <v>1.7999999999999999E-2</v>
      </c>
      <c r="L74" s="20">
        <v>0.33100000000000002</v>
      </c>
      <c r="M74" s="20">
        <f t="shared" si="16"/>
        <v>8.2000000000000003E-2</v>
      </c>
      <c r="N74" s="20">
        <f t="shared" si="17"/>
        <v>0.23100000000000001</v>
      </c>
    </row>
    <row r="75" spans="1:21" x14ac:dyDescent="0.25">
      <c r="A75" s="24"/>
      <c r="B75" s="24"/>
      <c r="C75" s="7" t="s">
        <v>10</v>
      </c>
      <c r="D75" s="7">
        <v>59</v>
      </c>
      <c r="E75" s="7">
        <v>0</v>
      </c>
      <c r="F75" s="9">
        <f>E75/D75</f>
        <v>0</v>
      </c>
      <c r="G75" s="21" t="str">
        <f t="shared" si="15"/>
        <v>0-7,6%</v>
      </c>
      <c r="H75" s="14">
        <f t="shared" si="12"/>
        <v>2.7777777777777776E-2</v>
      </c>
      <c r="I75" s="14">
        <v>0.05</v>
      </c>
      <c r="K75" s="20">
        <v>0</v>
      </c>
      <c r="L75" s="20">
        <v>7.5999999999999998E-2</v>
      </c>
      <c r="M75" s="20">
        <f t="shared" si="16"/>
        <v>0</v>
      </c>
      <c r="N75" s="20">
        <f t="shared" si="17"/>
        <v>7.5999999999999998E-2</v>
      </c>
    </row>
    <row r="76" spans="1:21" x14ac:dyDescent="0.25">
      <c r="A76" s="24"/>
      <c r="B76" s="24"/>
      <c r="C76" s="7" t="s">
        <v>11</v>
      </c>
      <c r="D76" s="7">
        <v>0</v>
      </c>
      <c r="E76" s="7">
        <v>0</v>
      </c>
      <c r="F76" s="9">
        <v>0</v>
      </c>
      <c r="G76" s="21" t="s">
        <v>57</v>
      </c>
      <c r="H76" s="14">
        <f t="shared" si="12"/>
        <v>2.7777777777777776E-2</v>
      </c>
      <c r="I76" s="14">
        <v>0.05</v>
      </c>
      <c r="K76" s="20"/>
      <c r="L76" s="20"/>
      <c r="M76" s="20">
        <f t="shared" si="16"/>
        <v>0</v>
      </c>
      <c r="N76" s="20">
        <f t="shared" si="17"/>
        <v>0</v>
      </c>
    </row>
    <row r="77" spans="1:21" x14ac:dyDescent="0.25">
      <c r="A77" s="24"/>
      <c r="B77" s="24"/>
      <c r="C77" s="7" t="s">
        <v>12</v>
      </c>
      <c r="D77" s="7">
        <v>2</v>
      </c>
      <c r="E77" s="7">
        <v>0</v>
      </c>
      <c r="F77" s="9">
        <v>0</v>
      </c>
      <c r="G77" s="21" t="str">
        <f t="shared" si="15"/>
        <v>0-80,2%</v>
      </c>
      <c r="H77" s="14">
        <f t="shared" si="12"/>
        <v>2.7777777777777776E-2</v>
      </c>
      <c r="I77" s="14">
        <v>0.05</v>
      </c>
      <c r="K77" s="20">
        <v>0</v>
      </c>
      <c r="L77" s="20">
        <v>0.80200000000000005</v>
      </c>
      <c r="M77" s="20">
        <f t="shared" si="16"/>
        <v>0</v>
      </c>
      <c r="N77" s="20">
        <f t="shared" si="17"/>
        <v>0.80200000000000005</v>
      </c>
    </row>
    <row r="78" spans="1:21" x14ac:dyDescent="0.25">
      <c r="A78" s="24"/>
      <c r="B78" s="24"/>
      <c r="C78" s="10" t="s">
        <v>13</v>
      </c>
      <c r="D78" s="11">
        <f>SUM(D74:D77)</f>
        <v>81</v>
      </c>
      <c r="E78" s="11">
        <f>SUM(E74:E77)</f>
        <v>2</v>
      </c>
      <c r="F78" s="13">
        <f>E78/D78</f>
        <v>2.4691358024691357E-2</v>
      </c>
      <c r="G78" s="22" t="str">
        <f t="shared" si="15"/>
        <v>0,4-9,5%</v>
      </c>
      <c r="H78" s="14">
        <f t="shared" si="12"/>
        <v>2.7777777777777776E-2</v>
      </c>
      <c r="I78" s="14">
        <v>0.05</v>
      </c>
      <c r="K78" s="20">
        <v>4.0000000000000001E-3</v>
      </c>
      <c r="L78" s="20">
        <v>9.5000000000000001E-2</v>
      </c>
      <c r="M78" s="20">
        <f t="shared" si="16"/>
        <v>2.0691358024691357E-2</v>
      </c>
      <c r="N78" s="20">
        <f t="shared" si="17"/>
        <v>7.0308641975308644E-2</v>
      </c>
    </row>
    <row r="79" spans="1:21" x14ac:dyDescent="0.25">
      <c r="A79" s="24" t="s">
        <v>14</v>
      </c>
      <c r="B79" s="24"/>
      <c r="C79" s="7" t="s">
        <v>15</v>
      </c>
      <c r="D79" s="7">
        <v>0</v>
      </c>
      <c r="E79" s="7">
        <v>0</v>
      </c>
      <c r="F79" s="9">
        <v>0</v>
      </c>
      <c r="G79" s="21" t="s">
        <v>57</v>
      </c>
      <c r="H79" s="14">
        <f t="shared" si="12"/>
        <v>2.7777777777777776E-2</v>
      </c>
      <c r="I79" s="14">
        <v>0.05</v>
      </c>
      <c r="K79" s="20"/>
      <c r="L79" s="20"/>
      <c r="M79" s="20">
        <f t="shared" si="16"/>
        <v>0</v>
      </c>
      <c r="N79" s="20">
        <f t="shared" si="17"/>
        <v>0</v>
      </c>
    </row>
    <row r="80" spans="1:21" x14ac:dyDescent="0.25">
      <c r="A80" s="24"/>
      <c r="B80" s="24"/>
      <c r="C80" s="7" t="s">
        <v>16</v>
      </c>
      <c r="D80" s="7">
        <v>0</v>
      </c>
      <c r="E80" s="7">
        <v>0</v>
      </c>
      <c r="F80" s="9">
        <v>0</v>
      </c>
      <c r="G80" s="21" t="s">
        <v>57</v>
      </c>
      <c r="H80" s="14">
        <f t="shared" si="12"/>
        <v>2.7777777777777776E-2</v>
      </c>
      <c r="I80" s="14">
        <v>0.05</v>
      </c>
      <c r="K80" s="20"/>
      <c r="L80" s="20"/>
      <c r="M80" s="20">
        <f t="shared" si="16"/>
        <v>0</v>
      </c>
      <c r="N80" s="20">
        <f t="shared" si="17"/>
        <v>0</v>
      </c>
    </row>
    <row r="81" spans="1:14" x14ac:dyDescent="0.25">
      <c r="A81" s="24"/>
      <c r="B81" s="24"/>
      <c r="C81" s="7" t="s">
        <v>17</v>
      </c>
      <c r="D81" s="7">
        <v>0</v>
      </c>
      <c r="E81" s="7">
        <v>0</v>
      </c>
      <c r="F81" s="9">
        <v>0</v>
      </c>
      <c r="G81" s="21" t="s">
        <v>57</v>
      </c>
      <c r="H81" s="14">
        <f t="shared" si="12"/>
        <v>2.7777777777777776E-2</v>
      </c>
      <c r="I81" s="14">
        <v>0.05</v>
      </c>
      <c r="K81" s="20"/>
      <c r="L81" s="20"/>
      <c r="M81" s="20">
        <f t="shared" si="16"/>
        <v>0</v>
      </c>
      <c r="N81" s="20">
        <f t="shared" si="17"/>
        <v>0</v>
      </c>
    </row>
    <row r="82" spans="1:14" x14ac:dyDescent="0.25">
      <c r="A82" s="24"/>
      <c r="B82" s="24"/>
      <c r="C82" s="7" t="s">
        <v>18</v>
      </c>
      <c r="D82" s="7">
        <v>0</v>
      </c>
      <c r="E82" s="7">
        <v>0</v>
      </c>
      <c r="F82" s="9">
        <v>0</v>
      </c>
      <c r="G82" s="21" t="s">
        <v>57</v>
      </c>
      <c r="H82" s="14">
        <f t="shared" si="12"/>
        <v>2.7777777777777776E-2</v>
      </c>
      <c r="I82" s="14">
        <v>0.05</v>
      </c>
      <c r="K82" s="20"/>
      <c r="L82" s="20"/>
      <c r="M82" s="20">
        <f t="shared" si="16"/>
        <v>0</v>
      </c>
      <c r="N82" s="20">
        <f t="shared" si="17"/>
        <v>0</v>
      </c>
    </row>
    <row r="83" spans="1:14" x14ac:dyDescent="0.25">
      <c r="A83" s="24"/>
      <c r="B83" s="24"/>
      <c r="C83" s="7" t="s">
        <v>19</v>
      </c>
      <c r="D83" s="7">
        <v>0</v>
      </c>
      <c r="E83" s="7">
        <v>0</v>
      </c>
      <c r="F83" s="9">
        <v>0</v>
      </c>
      <c r="G83" s="21" t="s">
        <v>57</v>
      </c>
      <c r="H83" s="14">
        <f t="shared" si="12"/>
        <v>2.7777777777777776E-2</v>
      </c>
      <c r="I83" s="14">
        <v>0.05</v>
      </c>
      <c r="K83" s="20"/>
      <c r="L83" s="20"/>
      <c r="M83" s="20">
        <f t="shared" si="16"/>
        <v>0</v>
      </c>
      <c r="N83" s="20">
        <f t="shared" si="17"/>
        <v>0</v>
      </c>
    </row>
    <row r="84" spans="1:14" x14ac:dyDescent="0.25">
      <c r="A84" s="24"/>
      <c r="B84" s="24"/>
      <c r="C84" s="7" t="s">
        <v>20</v>
      </c>
      <c r="D84" s="7">
        <v>0</v>
      </c>
      <c r="E84" s="7">
        <v>0</v>
      </c>
      <c r="F84" s="9">
        <v>0</v>
      </c>
      <c r="G84" s="21" t="s">
        <v>57</v>
      </c>
      <c r="H84" s="14">
        <f t="shared" si="12"/>
        <v>2.7777777777777776E-2</v>
      </c>
      <c r="I84" s="14">
        <v>0.05</v>
      </c>
      <c r="K84" s="20"/>
      <c r="L84" s="20"/>
      <c r="M84" s="20">
        <f t="shared" si="16"/>
        <v>0</v>
      </c>
      <c r="N84" s="20">
        <f t="shared" si="17"/>
        <v>0</v>
      </c>
    </row>
    <row r="85" spans="1:14" x14ac:dyDescent="0.25">
      <c r="A85" s="24"/>
      <c r="B85" s="24"/>
      <c r="C85" s="7" t="s">
        <v>21</v>
      </c>
      <c r="D85" s="7">
        <v>0</v>
      </c>
      <c r="E85" s="7">
        <v>0</v>
      </c>
      <c r="F85" s="9">
        <v>0</v>
      </c>
      <c r="G85" s="21" t="s">
        <v>57</v>
      </c>
      <c r="H85" s="14">
        <f t="shared" si="12"/>
        <v>2.7777777777777776E-2</v>
      </c>
      <c r="I85" s="14">
        <v>0.05</v>
      </c>
      <c r="K85" s="20"/>
      <c r="L85" s="20"/>
      <c r="M85" s="20">
        <f t="shared" si="16"/>
        <v>0</v>
      </c>
      <c r="N85" s="20">
        <f t="shared" si="17"/>
        <v>0</v>
      </c>
    </row>
    <row r="86" spans="1:14" x14ac:dyDescent="0.25">
      <c r="A86" s="24"/>
      <c r="B86" s="24"/>
      <c r="C86" s="7" t="s">
        <v>22</v>
      </c>
      <c r="D86" s="7">
        <v>0</v>
      </c>
      <c r="E86" s="7">
        <v>0</v>
      </c>
      <c r="F86" s="9">
        <v>0</v>
      </c>
      <c r="G86" s="21" t="s">
        <v>57</v>
      </c>
      <c r="H86" s="14">
        <f t="shared" si="12"/>
        <v>2.7777777777777776E-2</v>
      </c>
      <c r="I86" s="14">
        <v>0.05</v>
      </c>
      <c r="K86" s="20"/>
      <c r="L86" s="20"/>
      <c r="M86" s="20">
        <f t="shared" si="16"/>
        <v>0</v>
      </c>
      <c r="N86" s="20">
        <f t="shared" si="17"/>
        <v>0</v>
      </c>
    </row>
    <row r="87" spans="1:14" x14ac:dyDescent="0.25">
      <c r="A87" s="24"/>
      <c r="B87" s="24"/>
      <c r="C87" s="7" t="s">
        <v>23</v>
      </c>
      <c r="D87" s="7">
        <v>0</v>
      </c>
      <c r="E87" s="7">
        <v>0</v>
      </c>
      <c r="F87" s="9">
        <v>0</v>
      </c>
      <c r="G87" s="21" t="s">
        <v>57</v>
      </c>
      <c r="H87" s="14">
        <f t="shared" si="12"/>
        <v>2.7777777777777776E-2</v>
      </c>
      <c r="I87" s="14">
        <v>0.05</v>
      </c>
      <c r="K87" s="20"/>
      <c r="L87" s="20"/>
      <c r="M87" s="20">
        <f t="shared" si="16"/>
        <v>0</v>
      </c>
      <c r="N87" s="20">
        <f t="shared" si="17"/>
        <v>0</v>
      </c>
    </row>
    <row r="88" spans="1:14" x14ac:dyDescent="0.25">
      <c r="A88" s="24"/>
      <c r="B88" s="24"/>
      <c r="C88" s="7" t="s">
        <v>24</v>
      </c>
      <c r="D88" s="7">
        <v>0</v>
      </c>
      <c r="E88" s="7">
        <v>0</v>
      </c>
      <c r="F88" s="9">
        <v>0</v>
      </c>
      <c r="G88" s="21" t="s">
        <v>57</v>
      </c>
      <c r="H88" s="14">
        <f t="shared" si="12"/>
        <v>2.7777777777777776E-2</v>
      </c>
      <c r="I88" s="14">
        <v>0.05</v>
      </c>
      <c r="K88" s="20"/>
      <c r="L88" s="20"/>
      <c r="M88" s="20">
        <f t="shared" si="16"/>
        <v>0</v>
      </c>
      <c r="N88" s="20">
        <f t="shared" si="17"/>
        <v>0</v>
      </c>
    </row>
    <row r="89" spans="1:14" x14ac:dyDescent="0.25">
      <c r="A89" s="24"/>
      <c r="B89" s="24"/>
      <c r="C89" s="7" t="s">
        <v>25</v>
      </c>
      <c r="D89" s="7">
        <v>1</v>
      </c>
      <c r="E89" s="7">
        <v>0</v>
      </c>
      <c r="F89" s="9">
        <f>E89/D89</f>
        <v>0</v>
      </c>
      <c r="G89" s="21" t="str">
        <f t="shared" si="15"/>
        <v>0-94,5%</v>
      </c>
      <c r="H89" s="14">
        <f t="shared" si="12"/>
        <v>2.7777777777777776E-2</v>
      </c>
      <c r="I89" s="14">
        <v>0.05</v>
      </c>
      <c r="K89" s="20">
        <v>0</v>
      </c>
      <c r="L89" s="20">
        <v>0.94499999999999995</v>
      </c>
      <c r="M89" s="20">
        <f t="shared" si="16"/>
        <v>0</v>
      </c>
      <c r="N89" s="20">
        <f t="shared" si="17"/>
        <v>0.94499999999999995</v>
      </c>
    </row>
    <row r="90" spans="1:14" x14ac:dyDescent="0.25">
      <c r="A90" s="24"/>
      <c r="B90" s="24"/>
      <c r="C90" s="7" t="s">
        <v>26</v>
      </c>
      <c r="D90" s="7">
        <v>0</v>
      </c>
      <c r="E90" s="7">
        <v>0</v>
      </c>
      <c r="F90" s="9">
        <v>0</v>
      </c>
      <c r="G90" s="21" t="s">
        <v>57</v>
      </c>
      <c r="H90" s="14">
        <f t="shared" si="12"/>
        <v>2.7777777777777776E-2</v>
      </c>
      <c r="I90" s="14">
        <v>0.05</v>
      </c>
      <c r="K90" s="20"/>
      <c r="L90" s="20"/>
      <c r="M90" s="20">
        <f t="shared" si="16"/>
        <v>0</v>
      </c>
      <c r="N90" s="20">
        <f t="shared" si="17"/>
        <v>0</v>
      </c>
    </row>
    <row r="91" spans="1:14" x14ac:dyDescent="0.25">
      <c r="A91" s="24"/>
      <c r="B91" s="24"/>
      <c r="C91" s="10" t="s">
        <v>27</v>
      </c>
      <c r="D91" s="11">
        <f>SUM(D79:D90)</f>
        <v>1</v>
      </c>
      <c r="E91" s="11">
        <f>SUM(E79:E90)</f>
        <v>0</v>
      </c>
      <c r="F91" s="13">
        <f>E91/D91</f>
        <v>0</v>
      </c>
      <c r="G91" s="22" t="str">
        <f t="shared" si="15"/>
        <v>0-94,5%</v>
      </c>
      <c r="H91" s="14">
        <f t="shared" si="12"/>
        <v>2.7777777777777776E-2</v>
      </c>
      <c r="I91" s="14">
        <v>0.05</v>
      </c>
      <c r="K91" s="20">
        <v>0</v>
      </c>
      <c r="L91" s="20">
        <v>0.94499999999999995</v>
      </c>
      <c r="M91" s="20">
        <f t="shared" si="16"/>
        <v>0</v>
      </c>
      <c r="N91" s="20">
        <f t="shared" si="17"/>
        <v>0.94499999999999995</v>
      </c>
    </row>
    <row r="92" spans="1:14" x14ac:dyDescent="0.25">
      <c r="A92" s="26" t="s">
        <v>28</v>
      </c>
      <c r="B92" s="26"/>
      <c r="C92" s="7"/>
      <c r="D92" s="11">
        <f>SUM(D73,D78,D91)</f>
        <v>108</v>
      </c>
      <c r="E92" s="11">
        <f>SUM(E73,E78,E91)</f>
        <v>3</v>
      </c>
      <c r="F92" s="13">
        <f>E92/D92</f>
        <v>2.7777777777777776E-2</v>
      </c>
      <c r="G92" s="22" t="str">
        <f t="shared" si="15"/>
        <v>0,7-8,5%</v>
      </c>
      <c r="K92" s="20">
        <v>7.0000000000000001E-3</v>
      </c>
      <c r="L92" s="20">
        <v>8.5000000000000006E-2</v>
      </c>
      <c r="M92" s="20">
        <f t="shared" si="16"/>
        <v>2.0777777777777777E-2</v>
      </c>
      <c r="N92" s="20">
        <f t="shared" si="17"/>
        <v>5.722222222222223E-2</v>
      </c>
    </row>
    <row r="95" spans="1:14" x14ac:dyDescent="0.25">
      <c r="A95" s="24" t="s">
        <v>1</v>
      </c>
      <c r="B95" s="24"/>
      <c r="C95" s="24" t="s">
        <v>2</v>
      </c>
      <c r="D95" s="25" t="s">
        <v>49</v>
      </c>
      <c r="E95" s="25" t="s">
        <v>50</v>
      </c>
      <c r="F95" s="25" t="s">
        <v>51</v>
      </c>
      <c r="G95" s="25" t="s">
        <v>52</v>
      </c>
    </row>
    <row r="96" spans="1:14" x14ac:dyDescent="0.25">
      <c r="A96" s="24"/>
      <c r="B96" s="24"/>
      <c r="C96" s="24"/>
      <c r="D96" s="24"/>
      <c r="E96" s="24"/>
      <c r="F96" s="24"/>
      <c r="G96" s="25"/>
    </row>
    <row r="97" spans="1:21" x14ac:dyDescent="0.25">
      <c r="A97" s="24"/>
      <c r="B97" s="24"/>
      <c r="C97" s="24"/>
      <c r="D97" s="24"/>
      <c r="E97" s="24"/>
      <c r="F97" s="24"/>
      <c r="G97" s="25"/>
      <c r="U97" s="2"/>
    </row>
    <row r="98" spans="1:21" x14ac:dyDescent="0.25">
      <c r="A98" s="24"/>
      <c r="B98" s="24"/>
      <c r="C98" s="24"/>
      <c r="D98" s="24"/>
      <c r="E98" s="24"/>
      <c r="F98" s="24"/>
      <c r="G98" s="25"/>
    </row>
    <row r="99" spans="1:21" x14ac:dyDescent="0.25">
      <c r="A99" s="24"/>
      <c r="B99" s="24"/>
      <c r="C99" s="24"/>
      <c r="D99" s="24"/>
      <c r="E99" s="24"/>
      <c r="F99" s="24"/>
      <c r="G99" s="25"/>
    </row>
    <row r="100" spans="1:21" ht="60" x14ac:dyDescent="0.25">
      <c r="A100" s="24"/>
      <c r="B100" s="24"/>
      <c r="C100" s="24"/>
      <c r="D100" s="24"/>
      <c r="E100" s="24"/>
      <c r="F100" s="24"/>
      <c r="G100" s="25"/>
      <c r="K100" s="19" t="s">
        <v>53</v>
      </c>
      <c r="L100" s="19" t="s">
        <v>54</v>
      </c>
      <c r="M100" s="19" t="s">
        <v>55</v>
      </c>
      <c r="N100" s="19" t="s">
        <v>56</v>
      </c>
    </row>
    <row r="101" spans="1:21" x14ac:dyDescent="0.25">
      <c r="A101" s="24" t="s">
        <v>3</v>
      </c>
      <c r="B101" s="24"/>
      <c r="C101" s="7" t="s">
        <v>4</v>
      </c>
      <c r="D101" s="8">
        <v>246</v>
      </c>
      <c r="E101" s="7">
        <v>1</v>
      </c>
      <c r="F101" s="9">
        <f>E101/D101</f>
        <v>4.0650406504065045E-3</v>
      </c>
      <c r="G101" s="21" t="str">
        <f>K101*100&amp;-L101*100&amp;"%"</f>
        <v>0,02-2,5%</v>
      </c>
      <c r="H101" s="14">
        <f t="shared" ref="H101:H122" si="18">$F$123</f>
        <v>3.968253968253968E-3</v>
      </c>
      <c r="I101" s="14">
        <v>0.05</v>
      </c>
      <c r="J101" s="14">
        <v>0.15</v>
      </c>
      <c r="K101" s="20">
        <v>2.0000000000000001E-4</v>
      </c>
      <c r="L101" s="20">
        <v>2.5000000000000001E-2</v>
      </c>
      <c r="M101" s="20">
        <f t="shared" ref="M101" si="19">F101-K101</f>
        <v>3.8650406504065044E-3</v>
      </c>
      <c r="N101" s="20">
        <f t="shared" ref="N101" si="20">L101-F101</f>
        <v>2.0934959349593496E-2</v>
      </c>
    </row>
    <row r="102" spans="1:21" x14ac:dyDescent="0.25">
      <c r="A102" s="24"/>
      <c r="B102" s="24"/>
      <c r="C102" s="7" t="s">
        <v>5</v>
      </c>
      <c r="D102" s="8">
        <v>0</v>
      </c>
      <c r="E102" s="7">
        <v>0</v>
      </c>
      <c r="F102" s="9">
        <v>0</v>
      </c>
      <c r="G102" s="21" t="s">
        <v>57</v>
      </c>
      <c r="H102" s="14">
        <f t="shared" si="18"/>
        <v>3.968253968253968E-3</v>
      </c>
      <c r="I102" s="14">
        <v>0.05</v>
      </c>
      <c r="J102" s="14">
        <v>0.15</v>
      </c>
      <c r="K102" s="20"/>
      <c r="L102" s="20"/>
      <c r="M102" s="20">
        <f t="shared" ref="M102:M123" si="21">F102-K102</f>
        <v>0</v>
      </c>
      <c r="N102" s="20">
        <f t="shared" ref="N102:N123" si="22">L102-F102</f>
        <v>0</v>
      </c>
    </row>
    <row r="103" spans="1:21" x14ac:dyDescent="0.25">
      <c r="A103" s="24"/>
      <c r="B103" s="24"/>
      <c r="C103" s="7" t="s">
        <v>6</v>
      </c>
      <c r="D103" s="7">
        <v>0</v>
      </c>
      <c r="E103" s="7">
        <v>0</v>
      </c>
      <c r="F103" s="9">
        <v>0</v>
      </c>
      <c r="G103" s="21" t="s">
        <v>57</v>
      </c>
      <c r="H103" s="14">
        <f t="shared" si="18"/>
        <v>3.968253968253968E-3</v>
      </c>
      <c r="I103" s="14">
        <v>0.05</v>
      </c>
      <c r="J103" s="14">
        <v>0.15</v>
      </c>
      <c r="K103" s="20"/>
      <c r="L103" s="20"/>
      <c r="M103" s="20">
        <f t="shared" si="21"/>
        <v>0</v>
      </c>
      <c r="N103" s="20">
        <f t="shared" si="22"/>
        <v>0</v>
      </c>
    </row>
    <row r="104" spans="1:21" x14ac:dyDescent="0.25">
      <c r="A104" s="24"/>
      <c r="B104" s="24"/>
      <c r="C104" s="10" t="s">
        <v>7</v>
      </c>
      <c r="D104" s="11">
        <f>SUM(D101:D103)</f>
        <v>246</v>
      </c>
      <c r="E104" s="11">
        <f>SUM(E101:E103)</f>
        <v>1</v>
      </c>
      <c r="F104" s="13">
        <f>E104/D104</f>
        <v>4.0650406504065045E-3</v>
      </c>
      <c r="G104" s="22" t="str">
        <f t="shared" ref="G104:G123" si="23">K104*100&amp;-L104*100&amp;"%"</f>
        <v>0,02-2,5%</v>
      </c>
      <c r="H104" s="14">
        <f t="shared" si="18"/>
        <v>3.968253968253968E-3</v>
      </c>
      <c r="I104" s="14">
        <v>0.05</v>
      </c>
      <c r="J104" s="14">
        <v>0.15</v>
      </c>
      <c r="K104" s="20">
        <v>2.0000000000000001E-4</v>
      </c>
      <c r="L104" s="20">
        <v>2.5000000000000001E-2</v>
      </c>
      <c r="M104" s="20">
        <f t="shared" si="21"/>
        <v>3.8650406504065044E-3</v>
      </c>
      <c r="N104" s="20">
        <f t="shared" si="22"/>
        <v>2.0934959349593496E-2</v>
      </c>
    </row>
    <row r="105" spans="1:21" x14ac:dyDescent="0.25">
      <c r="A105" s="24" t="s">
        <v>8</v>
      </c>
      <c r="B105" s="24"/>
      <c r="C105" s="7" t="s">
        <v>9</v>
      </c>
      <c r="D105" s="8">
        <v>0</v>
      </c>
      <c r="E105" s="7">
        <v>0</v>
      </c>
      <c r="F105" s="9">
        <v>0</v>
      </c>
      <c r="G105" s="21" t="s">
        <v>57</v>
      </c>
      <c r="H105" s="14">
        <f t="shared" si="18"/>
        <v>3.968253968253968E-3</v>
      </c>
      <c r="I105" s="14">
        <v>0.05</v>
      </c>
      <c r="J105" s="14">
        <v>0.15</v>
      </c>
      <c r="K105" s="20"/>
      <c r="L105" s="20"/>
      <c r="M105" s="20">
        <f t="shared" si="21"/>
        <v>0</v>
      </c>
      <c r="N105" s="20">
        <f t="shared" si="22"/>
        <v>0</v>
      </c>
    </row>
    <row r="106" spans="1:21" x14ac:dyDescent="0.25">
      <c r="A106" s="24"/>
      <c r="B106" s="24"/>
      <c r="C106" s="7" t="s">
        <v>10</v>
      </c>
      <c r="D106" s="7">
        <v>0</v>
      </c>
      <c r="E106" s="7">
        <v>0</v>
      </c>
      <c r="F106" s="9">
        <v>0</v>
      </c>
      <c r="G106" s="21" t="s">
        <v>57</v>
      </c>
      <c r="H106" s="14">
        <f t="shared" si="18"/>
        <v>3.968253968253968E-3</v>
      </c>
      <c r="I106" s="14">
        <v>0.05</v>
      </c>
      <c r="J106" s="14">
        <v>0.15</v>
      </c>
      <c r="K106" s="20"/>
      <c r="L106" s="20"/>
      <c r="M106" s="20">
        <f t="shared" si="21"/>
        <v>0</v>
      </c>
      <c r="N106" s="20">
        <f t="shared" si="22"/>
        <v>0</v>
      </c>
    </row>
    <row r="107" spans="1:21" x14ac:dyDescent="0.25">
      <c r="A107" s="24"/>
      <c r="B107" s="24"/>
      <c r="C107" s="7" t="s">
        <v>11</v>
      </c>
      <c r="D107" s="7">
        <v>5</v>
      </c>
      <c r="E107" s="7">
        <v>0</v>
      </c>
      <c r="F107" s="9">
        <f>E107/D107</f>
        <v>0</v>
      </c>
      <c r="G107" s="21" t="str">
        <f t="shared" si="23"/>
        <v>0-53,7%</v>
      </c>
      <c r="H107" s="14">
        <f t="shared" si="18"/>
        <v>3.968253968253968E-3</v>
      </c>
      <c r="I107" s="14">
        <v>0.05</v>
      </c>
      <c r="J107" s="14">
        <v>0.15</v>
      </c>
      <c r="K107" s="20">
        <v>0</v>
      </c>
      <c r="L107" s="20">
        <v>0.53700000000000003</v>
      </c>
      <c r="M107" s="20">
        <f t="shared" si="21"/>
        <v>0</v>
      </c>
      <c r="N107" s="20">
        <f t="shared" si="22"/>
        <v>0.53700000000000003</v>
      </c>
    </row>
    <row r="108" spans="1:21" x14ac:dyDescent="0.25">
      <c r="A108" s="24"/>
      <c r="B108" s="24"/>
      <c r="C108" s="7" t="s">
        <v>12</v>
      </c>
      <c r="D108" s="7">
        <v>0</v>
      </c>
      <c r="E108" s="7">
        <v>0</v>
      </c>
      <c r="F108" s="9">
        <v>0</v>
      </c>
      <c r="G108" s="21" t="s">
        <v>57</v>
      </c>
      <c r="H108" s="14">
        <f t="shared" si="18"/>
        <v>3.968253968253968E-3</v>
      </c>
      <c r="I108" s="14">
        <v>0.05</v>
      </c>
      <c r="J108" s="14">
        <v>0.15</v>
      </c>
      <c r="K108" s="20"/>
      <c r="L108" s="20"/>
      <c r="M108" s="20">
        <f t="shared" si="21"/>
        <v>0</v>
      </c>
      <c r="N108" s="20">
        <f t="shared" si="22"/>
        <v>0</v>
      </c>
    </row>
    <row r="109" spans="1:21" x14ac:dyDescent="0.25">
      <c r="A109" s="24"/>
      <c r="B109" s="24"/>
      <c r="C109" s="10" t="s">
        <v>13</v>
      </c>
      <c r="D109" s="11">
        <f>SUM(D105:D108)</f>
        <v>5</v>
      </c>
      <c r="E109" s="11">
        <f>SUM(E105:E108)</f>
        <v>0</v>
      </c>
      <c r="F109" s="13">
        <f>E109/D109</f>
        <v>0</v>
      </c>
      <c r="G109" s="22" t="str">
        <f t="shared" si="23"/>
        <v>0-53,7%</v>
      </c>
      <c r="H109" s="14">
        <f t="shared" si="18"/>
        <v>3.968253968253968E-3</v>
      </c>
      <c r="I109" s="14">
        <v>0.05</v>
      </c>
      <c r="J109" s="14">
        <v>0.15</v>
      </c>
      <c r="K109" s="20">
        <v>0</v>
      </c>
      <c r="L109" s="20">
        <v>0.53700000000000003</v>
      </c>
      <c r="M109" s="20">
        <f t="shared" si="21"/>
        <v>0</v>
      </c>
      <c r="N109" s="20">
        <f t="shared" si="22"/>
        <v>0.53700000000000003</v>
      </c>
    </row>
    <row r="110" spans="1:21" x14ac:dyDescent="0.25">
      <c r="A110" s="24" t="s">
        <v>14</v>
      </c>
      <c r="B110" s="24"/>
      <c r="C110" s="7" t="s">
        <v>15</v>
      </c>
      <c r="D110" s="7">
        <v>0</v>
      </c>
      <c r="E110" s="7">
        <v>0</v>
      </c>
      <c r="F110" s="9">
        <v>0</v>
      </c>
      <c r="G110" s="21" t="s">
        <v>57</v>
      </c>
      <c r="H110" s="14">
        <f t="shared" si="18"/>
        <v>3.968253968253968E-3</v>
      </c>
      <c r="I110" s="14">
        <v>0.05</v>
      </c>
      <c r="J110" s="14">
        <v>0.15</v>
      </c>
      <c r="K110" s="20"/>
      <c r="L110" s="20"/>
      <c r="M110" s="20">
        <f t="shared" si="21"/>
        <v>0</v>
      </c>
      <c r="N110" s="20">
        <f t="shared" si="22"/>
        <v>0</v>
      </c>
    </row>
    <row r="111" spans="1:21" x14ac:dyDescent="0.25">
      <c r="A111" s="24"/>
      <c r="B111" s="24"/>
      <c r="C111" s="7" t="s">
        <v>16</v>
      </c>
      <c r="D111" s="7">
        <v>0</v>
      </c>
      <c r="E111" s="7">
        <v>0</v>
      </c>
      <c r="F111" s="9">
        <v>0</v>
      </c>
      <c r="G111" s="21" t="s">
        <v>57</v>
      </c>
      <c r="H111" s="14">
        <f t="shared" si="18"/>
        <v>3.968253968253968E-3</v>
      </c>
      <c r="I111" s="14">
        <v>0.05</v>
      </c>
      <c r="J111" s="14">
        <v>0.15</v>
      </c>
      <c r="K111" s="20"/>
      <c r="L111" s="20"/>
      <c r="M111" s="20">
        <f t="shared" si="21"/>
        <v>0</v>
      </c>
      <c r="N111" s="20">
        <f t="shared" si="22"/>
        <v>0</v>
      </c>
    </row>
    <row r="112" spans="1:21" x14ac:dyDescent="0.25">
      <c r="A112" s="24"/>
      <c r="B112" s="24"/>
      <c r="C112" s="7" t="s">
        <v>17</v>
      </c>
      <c r="D112" s="7">
        <v>0</v>
      </c>
      <c r="E112" s="7">
        <v>0</v>
      </c>
      <c r="F112" s="9">
        <v>0</v>
      </c>
      <c r="G112" s="21" t="s">
        <v>57</v>
      </c>
      <c r="H112" s="14">
        <f t="shared" si="18"/>
        <v>3.968253968253968E-3</v>
      </c>
      <c r="I112" s="14">
        <v>0.05</v>
      </c>
      <c r="J112" s="14">
        <v>0.15</v>
      </c>
      <c r="K112" s="20"/>
      <c r="L112" s="20"/>
      <c r="M112" s="20">
        <f t="shared" si="21"/>
        <v>0</v>
      </c>
      <c r="N112" s="20">
        <f t="shared" si="22"/>
        <v>0</v>
      </c>
    </row>
    <row r="113" spans="1:14" x14ac:dyDescent="0.25">
      <c r="A113" s="24"/>
      <c r="B113" s="24"/>
      <c r="C113" s="7" t="s">
        <v>18</v>
      </c>
      <c r="D113" s="7">
        <v>0</v>
      </c>
      <c r="E113" s="7">
        <v>0</v>
      </c>
      <c r="F113" s="9">
        <v>0</v>
      </c>
      <c r="G113" s="21" t="s">
        <v>57</v>
      </c>
      <c r="H113" s="14">
        <f t="shared" si="18"/>
        <v>3.968253968253968E-3</v>
      </c>
      <c r="I113" s="14">
        <v>0.05</v>
      </c>
      <c r="J113" s="14">
        <v>0.15</v>
      </c>
      <c r="K113" s="20"/>
      <c r="L113" s="20"/>
      <c r="M113" s="20">
        <f t="shared" si="21"/>
        <v>0</v>
      </c>
      <c r="N113" s="20">
        <f t="shared" si="22"/>
        <v>0</v>
      </c>
    </row>
    <row r="114" spans="1:14" x14ac:dyDescent="0.25">
      <c r="A114" s="24"/>
      <c r="B114" s="24"/>
      <c r="C114" s="7" t="s">
        <v>19</v>
      </c>
      <c r="D114" s="7">
        <v>0</v>
      </c>
      <c r="E114" s="7">
        <v>0</v>
      </c>
      <c r="F114" s="9">
        <v>0</v>
      </c>
      <c r="G114" s="21" t="s">
        <v>57</v>
      </c>
      <c r="H114" s="14">
        <f t="shared" si="18"/>
        <v>3.968253968253968E-3</v>
      </c>
      <c r="I114" s="14">
        <v>0.05</v>
      </c>
      <c r="J114" s="14">
        <v>0.15</v>
      </c>
      <c r="K114" s="20"/>
      <c r="L114" s="20"/>
      <c r="M114" s="20">
        <f t="shared" si="21"/>
        <v>0</v>
      </c>
      <c r="N114" s="20">
        <f t="shared" si="22"/>
        <v>0</v>
      </c>
    </row>
    <row r="115" spans="1:14" x14ac:dyDescent="0.25">
      <c r="A115" s="24"/>
      <c r="B115" s="24"/>
      <c r="C115" s="7" t="s">
        <v>20</v>
      </c>
      <c r="D115" s="7">
        <v>0</v>
      </c>
      <c r="E115" s="7">
        <v>0</v>
      </c>
      <c r="F115" s="9">
        <v>0</v>
      </c>
      <c r="G115" s="21" t="s">
        <v>57</v>
      </c>
      <c r="H115" s="14">
        <f t="shared" si="18"/>
        <v>3.968253968253968E-3</v>
      </c>
      <c r="I115" s="14">
        <v>0.05</v>
      </c>
      <c r="J115" s="14">
        <v>0.15</v>
      </c>
      <c r="K115" s="20"/>
      <c r="L115" s="20"/>
      <c r="M115" s="20">
        <f t="shared" si="21"/>
        <v>0</v>
      </c>
      <c r="N115" s="20">
        <f t="shared" si="22"/>
        <v>0</v>
      </c>
    </row>
    <row r="116" spans="1:14" x14ac:dyDescent="0.25">
      <c r="A116" s="24"/>
      <c r="B116" s="24"/>
      <c r="C116" s="7" t="s">
        <v>21</v>
      </c>
      <c r="D116" s="7">
        <v>0</v>
      </c>
      <c r="E116" s="7">
        <v>0</v>
      </c>
      <c r="F116" s="9">
        <v>0</v>
      </c>
      <c r="G116" s="21" t="s">
        <v>57</v>
      </c>
      <c r="H116" s="14">
        <f t="shared" si="18"/>
        <v>3.968253968253968E-3</v>
      </c>
      <c r="I116" s="14">
        <v>0.05</v>
      </c>
      <c r="J116" s="14">
        <v>0.15</v>
      </c>
      <c r="K116" s="20"/>
      <c r="L116" s="20"/>
      <c r="M116" s="20">
        <f t="shared" si="21"/>
        <v>0</v>
      </c>
      <c r="N116" s="20">
        <f t="shared" si="22"/>
        <v>0</v>
      </c>
    </row>
    <row r="117" spans="1:14" x14ac:dyDescent="0.25">
      <c r="A117" s="24"/>
      <c r="B117" s="24"/>
      <c r="C117" s="7" t="s">
        <v>22</v>
      </c>
      <c r="D117" s="7">
        <v>0</v>
      </c>
      <c r="E117" s="7">
        <v>0</v>
      </c>
      <c r="F117" s="9">
        <v>0</v>
      </c>
      <c r="G117" s="21" t="s">
        <v>57</v>
      </c>
      <c r="H117" s="14">
        <f t="shared" si="18"/>
        <v>3.968253968253968E-3</v>
      </c>
      <c r="I117" s="14">
        <v>0.05</v>
      </c>
      <c r="J117" s="14">
        <v>0.15</v>
      </c>
      <c r="K117" s="20"/>
      <c r="L117" s="20"/>
      <c r="M117" s="20">
        <f t="shared" si="21"/>
        <v>0</v>
      </c>
      <c r="N117" s="20">
        <f t="shared" si="22"/>
        <v>0</v>
      </c>
    </row>
    <row r="118" spans="1:14" x14ac:dyDescent="0.25">
      <c r="A118" s="24"/>
      <c r="B118" s="24"/>
      <c r="C118" s="7" t="s">
        <v>23</v>
      </c>
      <c r="D118" s="7">
        <v>0</v>
      </c>
      <c r="E118" s="7">
        <v>0</v>
      </c>
      <c r="F118" s="9">
        <v>0</v>
      </c>
      <c r="G118" s="21" t="s">
        <v>57</v>
      </c>
      <c r="H118" s="14">
        <f t="shared" si="18"/>
        <v>3.968253968253968E-3</v>
      </c>
      <c r="I118" s="14">
        <v>0.05</v>
      </c>
      <c r="J118" s="14">
        <v>0.15</v>
      </c>
      <c r="K118" s="20"/>
      <c r="L118" s="20"/>
      <c r="M118" s="20">
        <f t="shared" si="21"/>
        <v>0</v>
      </c>
      <c r="N118" s="20">
        <f t="shared" si="22"/>
        <v>0</v>
      </c>
    </row>
    <row r="119" spans="1:14" x14ac:dyDescent="0.25">
      <c r="A119" s="24"/>
      <c r="B119" s="24"/>
      <c r="C119" s="7" t="s">
        <v>24</v>
      </c>
      <c r="D119" s="7">
        <v>0</v>
      </c>
      <c r="E119" s="7">
        <v>0</v>
      </c>
      <c r="F119" s="9">
        <v>0</v>
      </c>
      <c r="G119" s="21" t="s">
        <v>57</v>
      </c>
      <c r="H119" s="14">
        <f t="shared" si="18"/>
        <v>3.968253968253968E-3</v>
      </c>
      <c r="I119" s="14">
        <v>0.05</v>
      </c>
      <c r="J119" s="14">
        <v>0.15</v>
      </c>
      <c r="K119" s="20"/>
      <c r="L119" s="20"/>
      <c r="M119" s="20">
        <f t="shared" si="21"/>
        <v>0</v>
      </c>
      <c r="N119" s="20">
        <f t="shared" si="22"/>
        <v>0</v>
      </c>
    </row>
    <row r="120" spans="1:14" x14ac:dyDescent="0.25">
      <c r="A120" s="24"/>
      <c r="B120" s="24"/>
      <c r="C120" s="7" t="s">
        <v>25</v>
      </c>
      <c r="D120" s="7">
        <v>0</v>
      </c>
      <c r="E120" s="7">
        <v>0</v>
      </c>
      <c r="F120" s="9">
        <v>0</v>
      </c>
      <c r="G120" s="21" t="s">
        <v>57</v>
      </c>
      <c r="H120" s="14">
        <f t="shared" si="18"/>
        <v>3.968253968253968E-3</v>
      </c>
      <c r="I120" s="14">
        <v>0.05</v>
      </c>
      <c r="J120" s="14">
        <v>0.15</v>
      </c>
      <c r="K120" s="20"/>
      <c r="L120" s="20"/>
      <c r="M120" s="20">
        <f t="shared" si="21"/>
        <v>0</v>
      </c>
      <c r="N120" s="20">
        <f t="shared" si="22"/>
        <v>0</v>
      </c>
    </row>
    <row r="121" spans="1:14" x14ac:dyDescent="0.25">
      <c r="A121" s="24"/>
      <c r="B121" s="24"/>
      <c r="C121" s="7" t="s">
        <v>26</v>
      </c>
      <c r="D121" s="7">
        <v>1</v>
      </c>
      <c r="E121" s="7">
        <v>0</v>
      </c>
      <c r="F121" s="9">
        <v>0</v>
      </c>
      <c r="G121" s="23" t="str">
        <f t="shared" si="23"/>
        <v>0-94,5%</v>
      </c>
      <c r="H121" s="14">
        <f t="shared" si="18"/>
        <v>3.968253968253968E-3</v>
      </c>
      <c r="I121" s="14">
        <v>0.05</v>
      </c>
      <c r="J121" s="14">
        <v>0.15</v>
      </c>
      <c r="K121" s="20">
        <v>0</v>
      </c>
      <c r="L121" s="20">
        <v>0.94499999999999995</v>
      </c>
      <c r="M121" s="20">
        <f t="shared" si="21"/>
        <v>0</v>
      </c>
      <c r="N121" s="20">
        <f t="shared" si="22"/>
        <v>0.94499999999999995</v>
      </c>
    </row>
    <row r="122" spans="1:14" x14ac:dyDescent="0.25">
      <c r="A122" s="24"/>
      <c r="B122" s="24"/>
      <c r="C122" s="10" t="s">
        <v>27</v>
      </c>
      <c r="D122" s="12">
        <f>SUM(D110:D121)</f>
        <v>1</v>
      </c>
      <c r="E122" s="12">
        <f>SUM(E110:E121)</f>
        <v>0</v>
      </c>
      <c r="F122" s="13">
        <v>0</v>
      </c>
      <c r="G122" s="22" t="str">
        <f t="shared" si="23"/>
        <v>0-94,5%</v>
      </c>
      <c r="H122" s="14">
        <f t="shared" si="18"/>
        <v>3.968253968253968E-3</v>
      </c>
      <c r="I122" s="14">
        <v>0.05</v>
      </c>
      <c r="J122" s="14">
        <v>0.15</v>
      </c>
      <c r="K122" s="20">
        <v>0</v>
      </c>
      <c r="L122" s="20">
        <v>0.94499999999999995</v>
      </c>
      <c r="M122" s="20">
        <f t="shared" si="21"/>
        <v>0</v>
      </c>
      <c r="N122" s="20">
        <f t="shared" si="22"/>
        <v>0.94499999999999995</v>
      </c>
    </row>
    <row r="123" spans="1:14" x14ac:dyDescent="0.25">
      <c r="A123" s="26" t="s">
        <v>28</v>
      </c>
      <c r="B123" s="26"/>
      <c r="C123" s="7"/>
      <c r="D123" s="11">
        <f>SUM(D104,D109,D122)</f>
        <v>252</v>
      </c>
      <c r="E123" s="11">
        <f>SUM(E104,E109,E122)</f>
        <v>1</v>
      </c>
      <c r="F123" s="13">
        <f>E123/D123</f>
        <v>3.968253968253968E-3</v>
      </c>
      <c r="G123" s="22" t="str">
        <f t="shared" si="23"/>
        <v>0,02-2,5%</v>
      </c>
      <c r="K123" s="20">
        <v>2.0000000000000001E-4</v>
      </c>
      <c r="L123" s="20">
        <v>2.5000000000000001E-2</v>
      </c>
      <c r="M123" s="20">
        <f t="shared" si="21"/>
        <v>3.7682539682539679E-3</v>
      </c>
      <c r="N123" s="20">
        <f t="shared" si="22"/>
        <v>2.1031746031746033E-2</v>
      </c>
    </row>
  </sheetData>
  <mergeCells count="40">
    <mergeCell ref="E64:E69"/>
    <mergeCell ref="F64:F69"/>
    <mergeCell ref="A123:B123"/>
    <mergeCell ref="A74:B78"/>
    <mergeCell ref="A79:B91"/>
    <mergeCell ref="A92:B92"/>
    <mergeCell ref="A95:B100"/>
    <mergeCell ref="E95:E100"/>
    <mergeCell ref="F95:F100"/>
    <mergeCell ref="A101:B104"/>
    <mergeCell ref="A105:B109"/>
    <mergeCell ref="A110:B122"/>
    <mergeCell ref="C95:C100"/>
    <mergeCell ref="D95:D100"/>
    <mergeCell ref="A62:B62"/>
    <mergeCell ref="D34:D39"/>
    <mergeCell ref="A64:B69"/>
    <mergeCell ref="C64:C69"/>
    <mergeCell ref="D64:D69"/>
    <mergeCell ref="E34:E39"/>
    <mergeCell ref="F34:F39"/>
    <mergeCell ref="A40:B43"/>
    <mergeCell ref="A44:B48"/>
    <mergeCell ref="A49:B61"/>
    <mergeCell ref="A9:B12"/>
    <mergeCell ref="G3:G8"/>
    <mergeCell ref="G34:G39"/>
    <mergeCell ref="G64:G69"/>
    <mergeCell ref="G95:G100"/>
    <mergeCell ref="A3:B8"/>
    <mergeCell ref="C3:C8"/>
    <mergeCell ref="D3:D8"/>
    <mergeCell ref="E3:E8"/>
    <mergeCell ref="F3:F8"/>
    <mergeCell ref="A13:B17"/>
    <mergeCell ref="A18:B30"/>
    <mergeCell ref="A31:B31"/>
    <mergeCell ref="A34:B39"/>
    <mergeCell ref="C34:C39"/>
    <mergeCell ref="A70:B7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activeCell="F123" sqref="F123"/>
    </sheetView>
  </sheetViews>
  <sheetFormatPr defaultRowHeight="15" x14ac:dyDescent="0.25"/>
  <cols>
    <col min="4" max="4" width="19.42578125" customWidth="1"/>
    <col min="5" max="5" width="23" customWidth="1"/>
    <col min="6" max="6" width="21.28515625" customWidth="1"/>
    <col min="12" max="12" width="24.5703125" customWidth="1"/>
  </cols>
  <sheetData>
    <row r="1" spans="1:9" x14ac:dyDescent="0.25">
      <c r="A1" s="6" t="s">
        <v>0</v>
      </c>
    </row>
    <row r="3" spans="1:9" x14ac:dyDescent="0.25">
      <c r="A3" s="24" t="s">
        <v>1</v>
      </c>
      <c r="B3" s="24"/>
      <c r="C3" s="24" t="s">
        <v>2</v>
      </c>
      <c r="D3" s="25" t="s">
        <v>39</v>
      </c>
      <c r="E3" s="25" t="s">
        <v>29</v>
      </c>
      <c r="F3" s="25" t="s">
        <v>30</v>
      </c>
    </row>
    <row r="4" spans="1:9" x14ac:dyDescent="0.25">
      <c r="A4" s="24"/>
      <c r="B4" s="24"/>
      <c r="C4" s="24"/>
      <c r="D4" s="24"/>
      <c r="E4" s="24"/>
      <c r="F4" s="24"/>
    </row>
    <row r="5" spans="1:9" x14ac:dyDescent="0.25">
      <c r="A5" s="24"/>
      <c r="B5" s="24"/>
      <c r="C5" s="24"/>
      <c r="D5" s="24"/>
      <c r="E5" s="24"/>
      <c r="F5" s="24"/>
    </row>
    <row r="6" spans="1:9" x14ac:dyDescent="0.25">
      <c r="A6" s="24"/>
      <c r="B6" s="24"/>
      <c r="C6" s="24"/>
      <c r="D6" s="24"/>
      <c r="E6" s="24"/>
      <c r="F6" s="24"/>
    </row>
    <row r="7" spans="1:9" x14ac:dyDescent="0.25">
      <c r="A7" s="24"/>
      <c r="B7" s="24"/>
      <c r="C7" s="24"/>
      <c r="D7" s="24"/>
      <c r="E7" s="24"/>
      <c r="F7" s="24"/>
    </row>
    <row r="8" spans="1:9" x14ac:dyDescent="0.25">
      <c r="A8" s="24"/>
      <c r="B8" s="24"/>
      <c r="C8" s="24"/>
      <c r="D8" s="24"/>
      <c r="E8" s="24"/>
      <c r="F8" s="24"/>
    </row>
    <row r="9" spans="1:9" x14ac:dyDescent="0.25">
      <c r="A9" s="24" t="s">
        <v>3</v>
      </c>
      <c r="B9" s="24"/>
      <c r="C9" s="7" t="s">
        <v>4</v>
      </c>
      <c r="D9" s="8">
        <v>269</v>
      </c>
      <c r="E9" s="7">
        <v>6</v>
      </c>
      <c r="F9" s="9">
        <f>E9/D9</f>
        <v>2.2304832713754646E-2</v>
      </c>
      <c r="G9" s="14">
        <f t="shared" ref="G9:G30" si="0">$F$31</f>
        <v>3.3018867924528301E-2</v>
      </c>
      <c r="H9" s="14">
        <v>0.05</v>
      </c>
      <c r="I9" s="14">
        <v>0.15</v>
      </c>
    </row>
    <row r="10" spans="1:9" x14ac:dyDescent="0.25">
      <c r="A10" s="24"/>
      <c r="B10" s="24"/>
      <c r="C10" s="7" t="s">
        <v>5</v>
      </c>
      <c r="D10" s="8">
        <v>159</v>
      </c>
      <c r="E10" s="7">
        <v>6</v>
      </c>
      <c r="F10" s="9">
        <f>E10/D10</f>
        <v>3.7735849056603772E-2</v>
      </c>
      <c r="G10" s="14">
        <f t="shared" si="0"/>
        <v>3.3018867924528301E-2</v>
      </c>
      <c r="H10" s="14">
        <v>0.05</v>
      </c>
      <c r="I10" s="14">
        <v>0.15</v>
      </c>
    </row>
    <row r="11" spans="1:9" x14ac:dyDescent="0.25">
      <c r="A11" s="24"/>
      <c r="B11" s="24"/>
      <c r="C11" s="7" t="s">
        <v>6</v>
      </c>
      <c r="D11" s="7">
        <v>0</v>
      </c>
      <c r="E11" s="7">
        <v>0</v>
      </c>
      <c r="F11" s="9">
        <v>0</v>
      </c>
      <c r="G11" s="14">
        <f t="shared" si="0"/>
        <v>3.3018867924528301E-2</v>
      </c>
      <c r="H11" s="14">
        <v>0.05</v>
      </c>
      <c r="I11" s="14">
        <v>0.15</v>
      </c>
    </row>
    <row r="12" spans="1:9" x14ac:dyDescent="0.25">
      <c r="A12" s="24"/>
      <c r="B12" s="24"/>
      <c r="C12" s="10" t="s">
        <v>7</v>
      </c>
      <c r="D12" s="11">
        <v>428</v>
      </c>
      <c r="E12" s="12">
        <v>12</v>
      </c>
      <c r="F12" s="13">
        <f t="shared" ref="F12:F17" si="1">E12/D12</f>
        <v>2.8037383177570093E-2</v>
      </c>
      <c r="G12" s="14">
        <f t="shared" si="0"/>
        <v>3.3018867924528301E-2</v>
      </c>
      <c r="H12" s="14">
        <v>0.05</v>
      </c>
      <c r="I12" s="14">
        <v>0.15</v>
      </c>
    </row>
    <row r="13" spans="1:9" x14ac:dyDescent="0.25">
      <c r="A13" s="24" t="s">
        <v>8</v>
      </c>
      <c r="B13" s="24"/>
      <c r="C13" s="7" t="s">
        <v>9</v>
      </c>
      <c r="D13" s="8">
        <v>106</v>
      </c>
      <c r="E13" s="7">
        <v>3</v>
      </c>
      <c r="F13" s="9">
        <f t="shared" si="1"/>
        <v>2.8301886792452831E-2</v>
      </c>
      <c r="G13" s="14">
        <f t="shared" si="0"/>
        <v>3.3018867924528301E-2</v>
      </c>
      <c r="H13" s="14">
        <v>0.05</v>
      </c>
      <c r="I13" s="14">
        <v>0.15</v>
      </c>
    </row>
    <row r="14" spans="1:9" x14ac:dyDescent="0.25">
      <c r="A14" s="24"/>
      <c r="B14" s="24"/>
      <c r="C14" s="7" t="s">
        <v>10</v>
      </c>
      <c r="D14" s="7">
        <v>70</v>
      </c>
      <c r="E14" s="7">
        <v>1</v>
      </c>
      <c r="F14" s="9">
        <f t="shared" si="1"/>
        <v>1.4285714285714285E-2</v>
      </c>
      <c r="G14" s="14">
        <f t="shared" si="0"/>
        <v>3.3018867924528301E-2</v>
      </c>
      <c r="H14" s="14">
        <v>0.05</v>
      </c>
      <c r="I14" s="14">
        <v>0.15</v>
      </c>
    </row>
    <row r="15" spans="1:9" x14ac:dyDescent="0.25">
      <c r="A15" s="24"/>
      <c r="B15" s="24"/>
      <c r="C15" s="7" t="s">
        <v>11</v>
      </c>
      <c r="D15" s="7">
        <v>14</v>
      </c>
      <c r="E15" s="7">
        <v>1</v>
      </c>
      <c r="F15" s="9">
        <f t="shared" si="1"/>
        <v>7.1428571428571425E-2</v>
      </c>
      <c r="G15" s="14">
        <f t="shared" si="0"/>
        <v>3.3018867924528301E-2</v>
      </c>
      <c r="H15" s="14">
        <v>0.05</v>
      </c>
      <c r="I15" s="14">
        <v>0.15</v>
      </c>
    </row>
    <row r="16" spans="1:9" x14ac:dyDescent="0.25">
      <c r="A16" s="24"/>
      <c r="B16" s="24"/>
      <c r="C16" s="7" t="s">
        <v>12</v>
      </c>
      <c r="D16" s="7">
        <v>4</v>
      </c>
      <c r="E16" s="7">
        <v>1</v>
      </c>
      <c r="F16" s="9">
        <f t="shared" si="1"/>
        <v>0.25</v>
      </c>
      <c r="G16" s="14">
        <f t="shared" si="0"/>
        <v>3.3018867924528301E-2</v>
      </c>
      <c r="H16" s="14">
        <v>0.05</v>
      </c>
      <c r="I16" s="14">
        <v>0.15</v>
      </c>
    </row>
    <row r="17" spans="1:9" x14ac:dyDescent="0.25">
      <c r="A17" s="24"/>
      <c r="B17" s="24"/>
      <c r="C17" s="10" t="s">
        <v>13</v>
      </c>
      <c r="D17" s="11">
        <v>194</v>
      </c>
      <c r="E17" s="12">
        <v>6</v>
      </c>
      <c r="F17" s="13">
        <f t="shared" si="1"/>
        <v>3.0927835051546393E-2</v>
      </c>
      <c r="G17" s="14">
        <f t="shared" si="0"/>
        <v>3.3018867924528301E-2</v>
      </c>
      <c r="H17" s="14">
        <v>0.05</v>
      </c>
      <c r="I17" s="14">
        <v>0.15</v>
      </c>
    </row>
    <row r="18" spans="1:9" x14ac:dyDescent="0.25">
      <c r="A18" s="24" t="s">
        <v>14</v>
      </c>
      <c r="B18" s="24"/>
      <c r="C18" s="7" t="s">
        <v>15</v>
      </c>
      <c r="D18" s="7">
        <v>0</v>
      </c>
      <c r="E18" s="7">
        <v>0</v>
      </c>
      <c r="F18" s="9">
        <v>0</v>
      </c>
      <c r="G18" s="14">
        <f t="shared" si="0"/>
        <v>3.3018867924528301E-2</v>
      </c>
      <c r="H18" s="14">
        <v>0.05</v>
      </c>
      <c r="I18" s="14">
        <v>0.15</v>
      </c>
    </row>
    <row r="19" spans="1:9" x14ac:dyDescent="0.25">
      <c r="A19" s="24"/>
      <c r="B19" s="24"/>
      <c r="C19" s="7" t="s">
        <v>16</v>
      </c>
      <c r="D19" s="7">
        <v>0</v>
      </c>
      <c r="E19" s="7">
        <v>0</v>
      </c>
      <c r="F19" s="9">
        <v>0</v>
      </c>
      <c r="G19" s="14">
        <f t="shared" si="0"/>
        <v>3.3018867924528301E-2</v>
      </c>
      <c r="H19" s="14">
        <v>0.05</v>
      </c>
      <c r="I19" s="14">
        <v>0.15</v>
      </c>
    </row>
    <row r="20" spans="1:9" x14ac:dyDescent="0.25">
      <c r="A20" s="24"/>
      <c r="B20" s="24"/>
      <c r="C20" s="7" t="s">
        <v>17</v>
      </c>
      <c r="D20" s="7">
        <v>0</v>
      </c>
      <c r="E20" s="7">
        <v>0</v>
      </c>
      <c r="F20" s="9">
        <v>0</v>
      </c>
      <c r="G20" s="14">
        <f t="shared" si="0"/>
        <v>3.3018867924528301E-2</v>
      </c>
      <c r="H20" s="14">
        <v>0.05</v>
      </c>
      <c r="I20" s="14">
        <v>0.15</v>
      </c>
    </row>
    <row r="21" spans="1:9" x14ac:dyDescent="0.25">
      <c r="A21" s="24"/>
      <c r="B21" s="24"/>
      <c r="C21" s="7" t="s">
        <v>18</v>
      </c>
      <c r="D21" s="7">
        <v>0</v>
      </c>
      <c r="E21" s="7">
        <v>0</v>
      </c>
      <c r="F21" s="9">
        <v>0</v>
      </c>
      <c r="G21" s="14">
        <f t="shared" si="0"/>
        <v>3.3018867924528301E-2</v>
      </c>
      <c r="H21" s="14">
        <v>0.05</v>
      </c>
      <c r="I21" s="14">
        <v>0.15</v>
      </c>
    </row>
    <row r="22" spans="1:9" x14ac:dyDescent="0.25">
      <c r="A22" s="24"/>
      <c r="B22" s="24"/>
      <c r="C22" s="7" t="s">
        <v>19</v>
      </c>
      <c r="D22" s="7">
        <v>4</v>
      </c>
      <c r="E22" s="7">
        <v>1</v>
      </c>
      <c r="F22" s="9">
        <f>E22/D22</f>
        <v>0.25</v>
      </c>
      <c r="G22" s="14">
        <f t="shared" si="0"/>
        <v>3.3018867924528301E-2</v>
      </c>
      <c r="H22" s="14">
        <v>0.05</v>
      </c>
      <c r="I22" s="14">
        <v>0.15</v>
      </c>
    </row>
    <row r="23" spans="1:9" x14ac:dyDescent="0.25">
      <c r="A23" s="24"/>
      <c r="B23" s="24"/>
      <c r="C23" s="7" t="s">
        <v>20</v>
      </c>
      <c r="D23" s="7">
        <v>0</v>
      </c>
      <c r="E23" s="7">
        <v>0</v>
      </c>
      <c r="F23" s="9">
        <v>0</v>
      </c>
      <c r="G23" s="14">
        <f t="shared" si="0"/>
        <v>3.3018867924528301E-2</v>
      </c>
      <c r="H23" s="14">
        <v>0.05</v>
      </c>
      <c r="I23" s="14">
        <v>0.15</v>
      </c>
    </row>
    <row r="24" spans="1:9" x14ac:dyDescent="0.25">
      <c r="A24" s="24"/>
      <c r="B24" s="24"/>
      <c r="C24" s="7" t="s">
        <v>21</v>
      </c>
      <c r="D24" s="7">
        <v>0</v>
      </c>
      <c r="E24" s="7">
        <v>0</v>
      </c>
      <c r="F24" s="9">
        <v>0</v>
      </c>
      <c r="G24" s="14">
        <f t="shared" si="0"/>
        <v>3.3018867924528301E-2</v>
      </c>
      <c r="H24" s="14">
        <v>0.05</v>
      </c>
      <c r="I24" s="14">
        <v>0.15</v>
      </c>
    </row>
    <row r="25" spans="1:9" x14ac:dyDescent="0.25">
      <c r="A25" s="24"/>
      <c r="B25" s="24"/>
      <c r="C25" s="7" t="s">
        <v>22</v>
      </c>
      <c r="D25" s="7">
        <v>0</v>
      </c>
      <c r="E25" s="7">
        <v>0</v>
      </c>
      <c r="F25" s="9">
        <v>0</v>
      </c>
      <c r="G25" s="14">
        <f t="shared" si="0"/>
        <v>3.3018867924528301E-2</v>
      </c>
      <c r="H25" s="14">
        <v>0.05</v>
      </c>
      <c r="I25" s="14">
        <v>0.15</v>
      </c>
    </row>
    <row r="26" spans="1:9" x14ac:dyDescent="0.25">
      <c r="A26" s="24"/>
      <c r="B26" s="24"/>
      <c r="C26" s="7" t="s">
        <v>23</v>
      </c>
      <c r="D26" s="7">
        <v>4</v>
      </c>
      <c r="E26" s="7">
        <v>0</v>
      </c>
      <c r="F26" s="9">
        <f t="shared" ref="F26:F29" si="2">E26/D26</f>
        <v>0</v>
      </c>
      <c r="G26" s="14">
        <f t="shared" si="0"/>
        <v>3.3018867924528301E-2</v>
      </c>
      <c r="H26" s="14">
        <v>0.05</v>
      </c>
      <c r="I26" s="14">
        <v>0.15</v>
      </c>
    </row>
    <row r="27" spans="1:9" x14ac:dyDescent="0.25">
      <c r="A27" s="24"/>
      <c r="B27" s="24"/>
      <c r="C27" s="7" t="s">
        <v>24</v>
      </c>
      <c r="D27" s="7">
        <v>0</v>
      </c>
      <c r="E27" s="7">
        <v>0</v>
      </c>
      <c r="F27" s="9">
        <v>0</v>
      </c>
      <c r="G27" s="14">
        <f t="shared" si="0"/>
        <v>3.3018867924528301E-2</v>
      </c>
      <c r="H27" s="14">
        <v>0.05</v>
      </c>
      <c r="I27" s="14">
        <v>0.15</v>
      </c>
    </row>
    <row r="28" spans="1:9" x14ac:dyDescent="0.25">
      <c r="A28" s="24"/>
      <c r="B28" s="24"/>
      <c r="C28" s="7" t="s">
        <v>25</v>
      </c>
      <c r="D28" s="7">
        <v>4</v>
      </c>
      <c r="E28" s="7">
        <v>1</v>
      </c>
      <c r="F28" s="9">
        <f t="shared" si="2"/>
        <v>0.25</v>
      </c>
      <c r="G28" s="14">
        <f t="shared" si="0"/>
        <v>3.3018867924528301E-2</v>
      </c>
      <c r="H28" s="14">
        <v>0.05</v>
      </c>
      <c r="I28" s="14">
        <v>0.15</v>
      </c>
    </row>
    <row r="29" spans="1:9" x14ac:dyDescent="0.25">
      <c r="A29" s="24"/>
      <c r="B29" s="24"/>
      <c r="C29" s="7" t="s">
        <v>26</v>
      </c>
      <c r="D29" s="7">
        <v>2</v>
      </c>
      <c r="E29" s="7">
        <v>1</v>
      </c>
      <c r="F29" s="9">
        <f t="shared" si="2"/>
        <v>0.5</v>
      </c>
      <c r="G29" s="14">
        <f t="shared" si="0"/>
        <v>3.3018867924528301E-2</v>
      </c>
      <c r="H29" s="14">
        <v>0.05</v>
      </c>
      <c r="I29" s="14">
        <v>0.15</v>
      </c>
    </row>
    <row r="30" spans="1:9" x14ac:dyDescent="0.25">
      <c r="A30" s="24"/>
      <c r="B30" s="24"/>
      <c r="C30" s="10" t="s">
        <v>27</v>
      </c>
      <c r="D30" s="11">
        <v>14</v>
      </c>
      <c r="E30" s="12">
        <v>3</v>
      </c>
      <c r="F30" s="13">
        <f>E30/D30</f>
        <v>0.21428571428571427</v>
      </c>
      <c r="G30" s="14">
        <f t="shared" si="0"/>
        <v>3.3018867924528301E-2</v>
      </c>
      <c r="H30" s="14">
        <v>0.05</v>
      </c>
      <c r="I30" s="14">
        <v>0.15</v>
      </c>
    </row>
    <row r="31" spans="1:9" x14ac:dyDescent="0.25">
      <c r="A31" s="26" t="s">
        <v>28</v>
      </c>
      <c r="B31" s="26"/>
      <c r="C31" s="7"/>
      <c r="D31" s="11">
        <v>636</v>
      </c>
      <c r="E31" s="12">
        <v>21</v>
      </c>
      <c r="F31" s="13">
        <f>E31/D31</f>
        <v>3.3018867924528301E-2</v>
      </c>
    </row>
    <row r="34" spans="1:15" x14ac:dyDescent="0.25">
      <c r="A34" s="24" t="s">
        <v>1</v>
      </c>
      <c r="B34" s="24"/>
      <c r="C34" s="24" t="s">
        <v>2</v>
      </c>
      <c r="D34" s="25" t="s">
        <v>31</v>
      </c>
      <c r="E34" s="25" t="s">
        <v>32</v>
      </c>
      <c r="F34" s="25" t="s">
        <v>38</v>
      </c>
    </row>
    <row r="35" spans="1:15" x14ac:dyDescent="0.25">
      <c r="A35" s="24"/>
      <c r="B35" s="24"/>
      <c r="C35" s="24"/>
      <c r="D35" s="24"/>
      <c r="E35" s="24"/>
      <c r="F35" s="24"/>
    </row>
    <row r="36" spans="1:15" x14ac:dyDescent="0.25">
      <c r="A36" s="24"/>
      <c r="B36" s="24"/>
      <c r="C36" s="24"/>
      <c r="D36" s="24"/>
      <c r="E36" s="24"/>
      <c r="F36" s="24"/>
      <c r="O36" s="2"/>
    </row>
    <row r="37" spans="1:15" x14ac:dyDescent="0.25">
      <c r="A37" s="24"/>
      <c r="B37" s="24"/>
      <c r="C37" s="24"/>
      <c r="D37" s="24"/>
      <c r="E37" s="24"/>
      <c r="F37" s="24"/>
    </row>
    <row r="38" spans="1:15" x14ac:dyDescent="0.25">
      <c r="A38" s="24"/>
      <c r="B38" s="24"/>
      <c r="C38" s="24"/>
      <c r="D38" s="24"/>
      <c r="E38" s="24"/>
      <c r="F38" s="24"/>
    </row>
    <row r="39" spans="1:15" x14ac:dyDescent="0.25">
      <c r="A39" s="24"/>
      <c r="B39" s="24"/>
      <c r="C39" s="24"/>
      <c r="D39" s="24"/>
      <c r="E39" s="24"/>
      <c r="F39" s="24"/>
    </row>
    <row r="40" spans="1:15" x14ac:dyDescent="0.25">
      <c r="A40" s="24" t="s">
        <v>3</v>
      </c>
      <c r="B40" s="24"/>
      <c r="C40" s="7" t="s">
        <v>4</v>
      </c>
      <c r="D40" s="7">
        <v>38</v>
      </c>
      <c r="E40" s="7">
        <v>5</v>
      </c>
      <c r="F40" s="9">
        <f>E40/D40</f>
        <v>0.13157894736842105</v>
      </c>
      <c r="G40" s="14">
        <f t="shared" ref="G40:G61" si="3">$F$62</f>
        <v>5.3521126760563378E-2</v>
      </c>
      <c r="H40" s="14">
        <v>0.15</v>
      </c>
    </row>
    <row r="41" spans="1:15" x14ac:dyDescent="0.25">
      <c r="A41" s="24"/>
      <c r="B41" s="24"/>
      <c r="C41" s="7" t="s">
        <v>5</v>
      </c>
      <c r="D41" s="7">
        <v>149</v>
      </c>
      <c r="E41" s="7">
        <v>6</v>
      </c>
      <c r="F41" s="9">
        <f>E41/D41</f>
        <v>4.0268456375838924E-2</v>
      </c>
      <c r="G41" s="14">
        <f t="shared" si="3"/>
        <v>5.3521126760563378E-2</v>
      </c>
      <c r="H41" s="14">
        <v>0.15</v>
      </c>
    </row>
    <row r="42" spans="1:15" x14ac:dyDescent="0.25">
      <c r="A42" s="24"/>
      <c r="B42" s="24"/>
      <c r="C42" s="7" t="s">
        <v>6</v>
      </c>
      <c r="D42" s="7">
        <v>0</v>
      </c>
      <c r="E42" s="7">
        <v>0</v>
      </c>
      <c r="F42" s="9">
        <v>0</v>
      </c>
      <c r="G42" s="14">
        <f t="shared" si="3"/>
        <v>5.3521126760563378E-2</v>
      </c>
      <c r="H42" s="14">
        <v>0.15</v>
      </c>
    </row>
    <row r="43" spans="1:15" x14ac:dyDescent="0.25">
      <c r="A43" s="24"/>
      <c r="B43" s="24"/>
      <c r="C43" s="10" t="s">
        <v>7</v>
      </c>
      <c r="D43" s="11">
        <v>187</v>
      </c>
      <c r="E43" s="12">
        <v>11</v>
      </c>
      <c r="F43" s="13">
        <f>E43/D43</f>
        <v>5.8823529411764705E-2</v>
      </c>
      <c r="G43" s="14">
        <f t="shared" si="3"/>
        <v>5.3521126760563378E-2</v>
      </c>
      <c r="H43" s="14">
        <v>0.15</v>
      </c>
    </row>
    <row r="44" spans="1:15" x14ac:dyDescent="0.25">
      <c r="A44" s="24" t="s">
        <v>8</v>
      </c>
      <c r="B44" s="24"/>
      <c r="C44" s="7" t="s">
        <v>9</v>
      </c>
      <c r="D44" s="7">
        <v>104</v>
      </c>
      <c r="E44" s="7">
        <v>3</v>
      </c>
      <c r="F44" s="9">
        <f>E44/D44</f>
        <v>2.8846153846153848E-2</v>
      </c>
      <c r="G44" s="14">
        <f t="shared" si="3"/>
        <v>5.3521126760563378E-2</v>
      </c>
      <c r="H44" s="14">
        <v>0.15</v>
      </c>
    </row>
    <row r="45" spans="1:15" x14ac:dyDescent="0.25">
      <c r="A45" s="24"/>
      <c r="B45" s="24"/>
      <c r="C45" s="7" t="s">
        <v>10</v>
      </c>
      <c r="D45" s="7">
        <v>47</v>
      </c>
      <c r="E45" s="7">
        <v>1</v>
      </c>
      <c r="F45" s="9">
        <f>E45/D45</f>
        <v>2.1276595744680851E-2</v>
      </c>
      <c r="G45" s="14">
        <f t="shared" si="3"/>
        <v>5.3521126760563378E-2</v>
      </c>
      <c r="H45" s="14">
        <v>0.15</v>
      </c>
    </row>
    <row r="46" spans="1:15" x14ac:dyDescent="0.25">
      <c r="A46" s="24"/>
      <c r="B46" s="24"/>
      <c r="C46" s="7" t="s">
        <v>11</v>
      </c>
      <c r="D46" s="7">
        <v>0</v>
      </c>
      <c r="E46" s="7">
        <v>0</v>
      </c>
      <c r="F46" s="9">
        <v>0</v>
      </c>
      <c r="G46" s="14">
        <f t="shared" si="3"/>
        <v>5.3521126760563378E-2</v>
      </c>
      <c r="H46" s="14">
        <v>0.15</v>
      </c>
    </row>
    <row r="47" spans="1:15" x14ac:dyDescent="0.25">
      <c r="A47" s="24"/>
      <c r="B47" s="24"/>
      <c r="C47" s="7" t="s">
        <v>12</v>
      </c>
      <c r="D47" s="7">
        <v>4</v>
      </c>
      <c r="E47" s="7">
        <v>1</v>
      </c>
      <c r="F47" s="9">
        <f>E47/D47</f>
        <v>0.25</v>
      </c>
      <c r="G47" s="14">
        <f t="shared" si="3"/>
        <v>5.3521126760563378E-2</v>
      </c>
      <c r="H47" s="14">
        <v>0.15</v>
      </c>
    </row>
    <row r="48" spans="1:15" x14ac:dyDescent="0.25">
      <c r="A48" s="24"/>
      <c r="B48" s="24"/>
      <c r="C48" s="10" t="s">
        <v>13</v>
      </c>
      <c r="D48" s="11">
        <v>155</v>
      </c>
      <c r="E48" s="12">
        <v>5</v>
      </c>
      <c r="F48" s="13">
        <f>E48/D48</f>
        <v>3.2258064516129031E-2</v>
      </c>
      <c r="G48" s="14">
        <f t="shared" si="3"/>
        <v>5.3521126760563378E-2</v>
      </c>
      <c r="H48" s="14">
        <v>0.15</v>
      </c>
      <c r="O48" s="3"/>
    </row>
    <row r="49" spans="1:15" x14ac:dyDescent="0.25">
      <c r="A49" s="24" t="s">
        <v>14</v>
      </c>
      <c r="B49" s="24"/>
      <c r="C49" s="7" t="s">
        <v>15</v>
      </c>
      <c r="D49" s="7">
        <v>0</v>
      </c>
      <c r="E49" s="7">
        <v>0</v>
      </c>
      <c r="F49" s="15">
        <v>0</v>
      </c>
      <c r="G49" s="14">
        <f t="shared" si="3"/>
        <v>5.3521126760563378E-2</v>
      </c>
      <c r="H49" s="14">
        <v>0.15</v>
      </c>
    </row>
    <row r="50" spans="1:15" x14ac:dyDescent="0.25">
      <c r="A50" s="24"/>
      <c r="B50" s="24"/>
      <c r="C50" s="7" t="s">
        <v>16</v>
      </c>
      <c r="D50" s="7">
        <v>0</v>
      </c>
      <c r="E50" s="7">
        <v>0</v>
      </c>
      <c r="F50" s="15">
        <v>0</v>
      </c>
      <c r="G50" s="14">
        <f t="shared" si="3"/>
        <v>5.3521126760563378E-2</v>
      </c>
      <c r="H50" s="14">
        <v>0.15</v>
      </c>
    </row>
    <row r="51" spans="1:15" x14ac:dyDescent="0.25">
      <c r="A51" s="24"/>
      <c r="B51" s="24"/>
      <c r="C51" s="7" t="s">
        <v>17</v>
      </c>
      <c r="D51" s="7">
        <v>0</v>
      </c>
      <c r="E51" s="7">
        <v>0</v>
      </c>
      <c r="F51" s="15">
        <v>0</v>
      </c>
      <c r="G51" s="14">
        <f t="shared" si="3"/>
        <v>5.3521126760563378E-2</v>
      </c>
      <c r="H51" s="14">
        <v>0.15</v>
      </c>
    </row>
    <row r="52" spans="1:15" x14ac:dyDescent="0.25">
      <c r="A52" s="24"/>
      <c r="B52" s="24"/>
      <c r="C52" s="7" t="s">
        <v>18</v>
      </c>
      <c r="D52" s="7">
        <v>0</v>
      </c>
      <c r="E52" s="7">
        <v>0</v>
      </c>
      <c r="F52" s="15">
        <v>0</v>
      </c>
      <c r="G52" s="14">
        <f t="shared" si="3"/>
        <v>5.3521126760563378E-2</v>
      </c>
      <c r="H52" s="14">
        <v>0.15</v>
      </c>
    </row>
    <row r="53" spans="1:15" x14ac:dyDescent="0.25">
      <c r="A53" s="24"/>
      <c r="B53" s="24"/>
      <c r="C53" s="7" t="s">
        <v>19</v>
      </c>
      <c r="D53" s="7">
        <v>4</v>
      </c>
      <c r="E53" s="7">
        <v>1</v>
      </c>
      <c r="F53" s="15">
        <f>E53/D53</f>
        <v>0.25</v>
      </c>
      <c r="G53" s="14">
        <f t="shared" si="3"/>
        <v>5.3521126760563378E-2</v>
      </c>
      <c r="H53" s="14">
        <v>0.15</v>
      </c>
    </row>
    <row r="54" spans="1:15" x14ac:dyDescent="0.25">
      <c r="A54" s="24"/>
      <c r="B54" s="24"/>
      <c r="C54" s="7" t="s">
        <v>20</v>
      </c>
      <c r="D54" s="7">
        <v>0</v>
      </c>
      <c r="E54" s="7">
        <v>0</v>
      </c>
      <c r="F54" s="15">
        <v>0</v>
      </c>
      <c r="G54" s="14">
        <f t="shared" si="3"/>
        <v>5.3521126760563378E-2</v>
      </c>
      <c r="H54" s="14">
        <v>0.15</v>
      </c>
    </row>
    <row r="55" spans="1:15" x14ac:dyDescent="0.25">
      <c r="A55" s="24"/>
      <c r="B55" s="24"/>
      <c r="C55" s="7" t="s">
        <v>21</v>
      </c>
      <c r="D55" s="7">
        <v>0</v>
      </c>
      <c r="E55" s="7">
        <v>0</v>
      </c>
      <c r="F55" s="15">
        <v>0</v>
      </c>
      <c r="G55" s="14">
        <f t="shared" si="3"/>
        <v>5.3521126760563378E-2</v>
      </c>
      <c r="H55" s="14">
        <v>0.15</v>
      </c>
    </row>
    <row r="56" spans="1:15" x14ac:dyDescent="0.25">
      <c r="A56" s="24"/>
      <c r="B56" s="24"/>
      <c r="C56" s="7" t="s">
        <v>22</v>
      </c>
      <c r="D56" s="7">
        <v>0</v>
      </c>
      <c r="E56" s="7">
        <v>0</v>
      </c>
      <c r="F56" s="15">
        <v>0</v>
      </c>
      <c r="G56" s="14">
        <f t="shared" si="3"/>
        <v>5.3521126760563378E-2</v>
      </c>
      <c r="H56" s="14">
        <v>0.15</v>
      </c>
      <c r="O56" s="2"/>
    </row>
    <row r="57" spans="1:15" x14ac:dyDescent="0.25">
      <c r="A57" s="24"/>
      <c r="B57" s="24"/>
      <c r="C57" s="7" t="s">
        <v>23</v>
      </c>
      <c r="D57" s="7">
        <v>4</v>
      </c>
      <c r="E57" s="7">
        <v>0</v>
      </c>
      <c r="F57" s="15">
        <f>E57/D57</f>
        <v>0</v>
      </c>
      <c r="G57" s="14">
        <f t="shared" si="3"/>
        <v>5.3521126760563378E-2</v>
      </c>
      <c r="H57" s="14">
        <v>0.15</v>
      </c>
    </row>
    <row r="58" spans="1:15" x14ac:dyDescent="0.25">
      <c r="A58" s="24"/>
      <c r="B58" s="24"/>
      <c r="C58" s="7" t="s">
        <v>24</v>
      </c>
      <c r="D58" s="7">
        <v>0</v>
      </c>
      <c r="E58" s="7">
        <v>0</v>
      </c>
      <c r="F58" s="15">
        <v>0</v>
      </c>
      <c r="G58" s="14">
        <f t="shared" si="3"/>
        <v>5.3521126760563378E-2</v>
      </c>
      <c r="H58" s="14">
        <v>0.15</v>
      </c>
    </row>
    <row r="59" spans="1:15" x14ac:dyDescent="0.25">
      <c r="A59" s="24"/>
      <c r="B59" s="24"/>
      <c r="C59" s="7" t="s">
        <v>25</v>
      </c>
      <c r="D59" s="7">
        <v>3</v>
      </c>
      <c r="E59" s="7">
        <v>1</v>
      </c>
      <c r="F59" s="15">
        <f>E59/D59</f>
        <v>0.33333333333333331</v>
      </c>
      <c r="G59" s="14">
        <f t="shared" si="3"/>
        <v>5.3521126760563378E-2</v>
      </c>
      <c r="H59" s="14">
        <v>0.15</v>
      </c>
    </row>
    <row r="60" spans="1:15" x14ac:dyDescent="0.25">
      <c r="A60" s="24"/>
      <c r="B60" s="24"/>
      <c r="C60" s="7" t="s">
        <v>26</v>
      </c>
      <c r="D60" s="7">
        <v>2</v>
      </c>
      <c r="E60" s="7">
        <v>1</v>
      </c>
      <c r="F60" s="15">
        <f>E60/D60</f>
        <v>0.5</v>
      </c>
      <c r="G60" s="14">
        <f t="shared" si="3"/>
        <v>5.3521126760563378E-2</v>
      </c>
      <c r="H60" s="14">
        <v>0.15</v>
      </c>
    </row>
    <row r="61" spans="1:15" x14ac:dyDescent="0.25">
      <c r="A61" s="24"/>
      <c r="B61" s="24"/>
      <c r="C61" s="10" t="s">
        <v>27</v>
      </c>
      <c r="D61" s="11">
        <v>13</v>
      </c>
      <c r="E61" s="12">
        <v>3</v>
      </c>
      <c r="F61" s="13">
        <f>E61/D61</f>
        <v>0.23076923076923078</v>
      </c>
      <c r="G61" s="14">
        <f t="shared" si="3"/>
        <v>5.3521126760563378E-2</v>
      </c>
      <c r="H61" s="14">
        <v>0.15</v>
      </c>
    </row>
    <row r="62" spans="1:15" x14ac:dyDescent="0.25">
      <c r="A62" s="26" t="s">
        <v>28</v>
      </c>
      <c r="B62" s="26"/>
      <c r="C62" s="7"/>
      <c r="D62" s="11">
        <v>355</v>
      </c>
      <c r="E62" s="12">
        <v>19</v>
      </c>
      <c r="F62" s="13">
        <f>E62/D62</f>
        <v>5.3521126760563378E-2</v>
      </c>
    </row>
    <row r="64" spans="1:15" x14ac:dyDescent="0.25">
      <c r="A64" s="24" t="s">
        <v>1</v>
      </c>
      <c r="B64" s="24"/>
      <c r="C64" s="24" t="s">
        <v>2</v>
      </c>
      <c r="D64" s="25" t="s">
        <v>33</v>
      </c>
      <c r="E64" s="25" t="s">
        <v>34</v>
      </c>
      <c r="F64" s="25" t="s">
        <v>37</v>
      </c>
    </row>
    <row r="65" spans="1:8" x14ac:dyDescent="0.25">
      <c r="A65" s="24"/>
      <c r="B65" s="24"/>
      <c r="C65" s="24"/>
      <c r="D65" s="24"/>
      <c r="E65" s="24"/>
      <c r="F65" s="24"/>
    </row>
    <row r="66" spans="1:8" x14ac:dyDescent="0.25">
      <c r="A66" s="24"/>
      <c r="B66" s="24"/>
      <c r="C66" s="24"/>
      <c r="D66" s="24"/>
      <c r="E66" s="24"/>
      <c r="F66" s="24"/>
    </row>
    <row r="67" spans="1:8" x14ac:dyDescent="0.25">
      <c r="A67" s="24"/>
      <c r="B67" s="24"/>
      <c r="C67" s="24"/>
      <c r="D67" s="24"/>
      <c r="E67" s="24"/>
      <c r="F67" s="24"/>
    </row>
    <row r="68" spans="1:8" x14ac:dyDescent="0.25">
      <c r="A68" s="24"/>
      <c r="B68" s="24"/>
      <c r="C68" s="24"/>
      <c r="D68" s="24"/>
      <c r="E68" s="24"/>
      <c r="F68" s="24"/>
    </row>
    <row r="69" spans="1:8" x14ac:dyDescent="0.25">
      <c r="A69" s="24"/>
      <c r="B69" s="24"/>
      <c r="C69" s="24"/>
      <c r="D69" s="24"/>
      <c r="E69" s="24"/>
      <c r="F69" s="24"/>
    </row>
    <row r="70" spans="1:8" x14ac:dyDescent="0.25">
      <c r="A70" s="24" t="s">
        <v>3</v>
      </c>
      <c r="B70" s="24"/>
      <c r="C70" s="7" t="s">
        <v>4</v>
      </c>
      <c r="D70" s="8">
        <v>0</v>
      </c>
      <c r="E70" s="7">
        <v>0</v>
      </c>
      <c r="F70" s="9">
        <v>0</v>
      </c>
      <c r="G70" s="14">
        <f t="shared" ref="G70:G91" si="4">$F$92</f>
        <v>1.8518518518518517E-2</v>
      </c>
      <c r="H70" s="14">
        <v>0.05</v>
      </c>
    </row>
    <row r="71" spans="1:8" x14ac:dyDescent="0.25">
      <c r="A71" s="24"/>
      <c r="B71" s="24"/>
      <c r="C71" s="7" t="s">
        <v>5</v>
      </c>
      <c r="D71" s="8">
        <v>23</v>
      </c>
      <c r="E71" s="7">
        <v>1</v>
      </c>
      <c r="F71" s="9">
        <f>E71/D71</f>
        <v>4.3478260869565216E-2</v>
      </c>
      <c r="G71" s="14">
        <f t="shared" si="4"/>
        <v>1.8518518518518517E-2</v>
      </c>
      <c r="H71" s="14">
        <v>0.05</v>
      </c>
    </row>
    <row r="72" spans="1:8" x14ac:dyDescent="0.25">
      <c r="A72" s="24"/>
      <c r="B72" s="24"/>
      <c r="C72" s="7" t="s">
        <v>6</v>
      </c>
      <c r="D72" s="7">
        <v>0</v>
      </c>
      <c r="E72" s="7">
        <v>0</v>
      </c>
      <c r="F72" s="9">
        <v>0</v>
      </c>
      <c r="G72" s="14">
        <f t="shared" si="4"/>
        <v>1.8518518518518517E-2</v>
      </c>
      <c r="H72" s="14">
        <v>0.05</v>
      </c>
    </row>
    <row r="73" spans="1:8" x14ac:dyDescent="0.25">
      <c r="A73" s="24"/>
      <c r="B73" s="24"/>
      <c r="C73" s="10" t="s">
        <v>7</v>
      </c>
      <c r="D73" s="11">
        <v>23</v>
      </c>
      <c r="E73" s="12">
        <v>0</v>
      </c>
      <c r="F73" s="13">
        <f>E73/D73</f>
        <v>0</v>
      </c>
      <c r="G73" s="14">
        <f t="shared" si="4"/>
        <v>1.8518518518518517E-2</v>
      </c>
      <c r="H73" s="14">
        <v>0.05</v>
      </c>
    </row>
    <row r="74" spans="1:8" x14ac:dyDescent="0.25">
      <c r="A74" s="24" t="s">
        <v>8</v>
      </c>
      <c r="B74" s="24"/>
      <c r="C74" s="7" t="s">
        <v>9</v>
      </c>
      <c r="D74" s="8">
        <v>34</v>
      </c>
      <c r="E74" s="7">
        <v>0</v>
      </c>
      <c r="F74" s="9">
        <f>E74/D74</f>
        <v>0</v>
      </c>
      <c r="G74" s="14">
        <f t="shared" si="4"/>
        <v>1.8518518518518517E-2</v>
      </c>
      <c r="H74" s="14">
        <v>0.05</v>
      </c>
    </row>
    <row r="75" spans="1:8" x14ac:dyDescent="0.25">
      <c r="A75" s="24"/>
      <c r="B75" s="24"/>
      <c r="C75" s="7" t="s">
        <v>10</v>
      </c>
      <c r="D75" s="7">
        <v>50</v>
      </c>
      <c r="E75" s="7">
        <v>1</v>
      </c>
      <c r="F75" s="9">
        <f>E75/D75</f>
        <v>0.02</v>
      </c>
      <c r="G75" s="14">
        <f t="shared" si="4"/>
        <v>1.8518518518518517E-2</v>
      </c>
      <c r="H75" s="14">
        <v>0.05</v>
      </c>
    </row>
    <row r="76" spans="1:8" x14ac:dyDescent="0.25">
      <c r="A76" s="24"/>
      <c r="B76" s="24"/>
      <c r="C76" s="7" t="s">
        <v>11</v>
      </c>
      <c r="D76" s="7">
        <v>0</v>
      </c>
      <c r="E76" s="7">
        <v>0</v>
      </c>
      <c r="F76" s="9">
        <v>0</v>
      </c>
      <c r="G76" s="14">
        <f t="shared" si="4"/>
        <v>1.8518518518518517E-2</v>
      </c>
      <c r="H76" s="14">
        <v>0.05</v>
      </c>
    </row>
    <row r="77" spans="1:8" x14ac:dyDescent="0.25">
      <c r="A77" s="24"/>
      <c r="B77" s="24"/>
      <c r="C77" s="7" t="s">
        <v>12</v>
      </c>
      <c r="D77" s="7">
        <v>0</v>
      </c>
      <c r="E77" s="7">
        <v>0</v>
      </c>
      <c r="F77" s="9">
        <v>0</v>
      </c>
      <c r="G77" s="14">
        <f t="shared" si="4"/>
        <v>1.8518518518518517E-2</v>
      </c>
      <c r="H77" s="14">
        <v>0.05</v>
      </c>
    </row>
    <row r="78" spans="1:8" x14ac:dyDescent="0.25">
      <c r="A78" s="24"/>
      <c r="B78" s="24"/>
      <c r="C78" s="10" t="s">
        <v>13</v>
      </c>
      <c r="D78" s="11">
        <v>84</v>
      </c>
      <c r="E78" s="12">
        <v>1</v>
      </c>
      <c r="F78" s="13">
        <f>E78/D78</f>
        <v>1.1904761904761904E-2</v>
      </c>
      <c r="G78" s="14">
        <f t="shared" si="4"/>
        <v>1.8518518518518517E-2</v>
      </c>
      <c r="H78" s="14">
        <v>0.05</v>
      </c>
    </row>
    <row r="79" spans="1:8" x14ac:dyDescent="0.25">
      <c r="A79" s="24" t="s">
        <v>14</v>
      </c>
      <c r="B79" s="24"/>
      <c r="C79" s="7" t="s">
        <v>15</v>
      </c>
      <c r="D79" s="7">
        <v>0</v>
      </c>
      <c r="E79" s="7">
        <v>0</v>
      </c>
      <c r="F79" s="9">
        <v>0</v>
      </c>
      <c r="G79" s="14">
        <f t="shared" si="4"/>
        <v>1.8518518518518517E-2</v>
      </c>
      <c r="H79" s="14">
        <v>0.05</v>
      </c>
    </row>
    <row r="80" spans="1:8" x14ac:dyDescent="0.25">
      <c r="A80" s="24"/>
      <c r="B80" s="24"/>
      <c r="C80" s="7" t="s">
        <v>16</v>
      </c>
      <c r="D80" s="7">
        <v>0</v>
      </c>
      <c r="E80" s="7">
        <v>0</v>
      </c>
      <c r="F80" s="9">
        <v>0</v>
      </c>
      <c r="G80" s="14">
        <f t="shared" si="4"/>
        <v>1.8518518518518517E-2</v>
      </c>
      <c r="H80" s="14">
        <v>0.05</v>
      </c>
    </row>
    <row r="81" spans="1:8" x14ac:dyDescent="0.25">
      <c r="A81" s="24"/>
      <c r="B81" s="24"/>
      <c r="C81" s="7" t="s">
        <v>17</v>
      </c>
      <c r="D81" s="7">
        <v>0</v>
      </c>
      <c r="E81" s="7">
        <v>0</v>
      </c>
      <c r="F81" s="9">
        <v>0</v>
      </c>
      <c r="G81" s="14">
        <f t="shared" si="4"/>
        <v>1.8518518518518517E-2</v>
      </c>
      <c r="H81" s="14">
        <v>0.05</v>
      </c>
    </row>
    <row r="82" spans="1:8" x14ac:dyDescent="0.25">
      <c r="A82" s="24"/>
      <c r="B82" s="24"/>
      <c r="C82" s="7" t="s">
        <v>18</v>
      </c>
      <c r="D82" s="7">
        <v>0</v>
      </c>
      <c r="E82" s="7">
        <v>0</v>
      </c>
      <c r="F82" s="9">
        <v>0</v>
      </c>
      <c r="G82" s="14">
        <f t="shared" si="4"/>
        <v>1.8518518518518517E-2</v>
      </c>
      <c r="H82" s="14">
        <v>0.05</v>
      </c>
    </row>
    <row r="83" spans="1:8" x14ac:dyDescent="0.25">
      <c r="A83" s="24"/>
      <c r="B83" s="24"/>
      <c r="C83" s="7" t="s">
        <v>19</v>
      </c>
      <c r="D83" s="7">
        <v>0</v>
      </c>
      <c r="E83" s="7">
        <v>0</v>
      </c>
      <c r="F83" s="9">
        <v>0</v>
      </c>
      <c r="G83" s="14">
        <f t="shared" si="4"/>
        <v>1.8518518518518517E-2</v>
      </c>
      <c r="H83" s="14">
        <v>0.05</v>
      </c>
    </row>
    <row r="84" spans="1:8" x14ac:dyDescent="0.25">
      <c r="A84" s="24"/>
      <c r="B84" s="24"/>
      <c r="C84" s="7" t="s">
        <v>20</v>
      </c>
      <c r="D84" s="7">
        <v>0</v>
      </c>
      <c r="E84" s="7">
        <v>0</v>
      </c>
      <c r="F84" s="9">
        <v>0</v>
      </c>
      <c r="G84" s="14">
        <f t="shared" si="4"/>
        <v>1.8518518518518517E-2</v>
      </c>
      <c r="H84" s="14">
        <v>0.05</v>
      </c>
    </row>
    <row r="85" spans="1:8" x14ac:dyDescent="0.25">
      <c r="A85" s="24"/>
      <c r="B85" s="24"/>
      <c r="C85" s="7" t="s">
        <v>21</v>
      </c>
      <c r="D85" s="7">
        <v>0</v>
      </c>
      <c r="E85" s="7">
        <v>0</v>
      </c>
      <c r="F85" s="9">
        <v>0</v>
      </c>
      <c r="G85" s="14">
        <f t="shared" si="4"/>
        <v>1.8518518518518517E-2</v>
      </c>
      <c r="H85" s="14">
        <v>0.05</v>
      </c>
    </row>
    <row r="86" spans="1:8" x14ac:dyDescent="0.25">
      <c r="A86" s="24"/>
      <c r="B86" s="24"/>
      <c r="C86" s="7" t="s">
        <v>22</v>
      </c>
      <c r="D86" s="7">
        <v>0</v>
      </c>
      <c r="E86" s="7">
        <v>0</v>
      </c>
      <c r="F86" s="9">
        <v>0</v>
      </c>
      <c r="G86" s="14">
        <f t="shared" si="4"/>
        <v>1.8518518518518517E-2</v>
      </c>
      <c r="H86" s="14">
        <v>0.05</v>
      </c>
    </row>
    <row r="87" spans="1:8" x14ac:dyDescent="0.25">
      <c r="A87" s="24"/>
      <c r="B87" s="24"/>
      <c r="C87" s="7" t="s">
        <v>23</v>
      </c>
      <c r="D87" s="7">
        <v>0</v>
      </c>
      <c r="E87" s="7">
        <v>0</v>
      </c>
      <c r="F87" s="9">
        <v>0</v>
      </c>
      <c r="G87" s="14">
        <f t="shared" si="4"/>
        <v>1.8518518518518517E-2</v>
      </c>
      <c r="H87" s="14">
        <v>0.05</v>
      </c>
    </row>
    <row r="88" spans="1:8" x14ac:dyDescent="0.25">
      <c r="A88" s="24"/>
      <c r="B88" s="24"/>
      <c r="C88" s="7" t="s">
        <v>24</v>
      </c>
      <c r="D88" s="7">
        <v>0</v>
      </c>
      <c r="E88" s="7">
        <v>0</v>
      </c>
      <c r="F88" s="9">
        <v>0</v>
      </c>
      <c r="G88" s="14">
        <f t="shared" si="4"/>
        <v>1.8518518518518517E-2</v>
      </c>
      <c r="H88" s="14">
        <v>0.05</v>
      </c>
    </row>
    <row r="89" spans="1:8" x14ac:dyDescent="0.25">
      <c r="A89" s="24"/>
      <c r="B89" s="24"/>
      <c r="C89" s="7" t="s">
        <v>25</v>
      </c>
      <c r="D89" s="7">
        <v>1</v>
      </c>
      <c r="E89" s="7">
        <v>0</v>
      </c>
      <c r="F89" s="9">
        <f>E89/D89</f>
        <v>0</v>
      </c>
      <c r="G89" s="14">
        <f t="shared" si="4"/>
        <v>1.8518518518518517E-2</v>
      </c>
      <c r="H89" s="14">
        <v>0.05</v>
      </c>
    </row>
    <row r="90" spans="1:8" x14ac:dyDescent="0.25">
      <c r="A90" s="24"/>
      <c r="B90" s="24"/>
      <c r="C90" s="7" t="s">
        <v>26</v>
      </c>
      <c r="D90" s="7">
        <v>0</v>
      </c>
      <c r="E90" s="7">
        <v>0</v>
      </c>
      <c r="F90" s="9">
        <v>0</v>
      </c>
      <c r="G90" s="14">
        <f t="shared" si="4"/>
        <v>1.8518518518518517E-2</v>
      </c>
      <c r="H90" s="14">
        <v>0.05</v>
      </c>
    </row>
    <row r="91" spans="1:8" x14ac:dyDescent="0.25">
      <c r="A91" s="24"/>
      <c r="B91" s="24"/>
      <c r="C91" s="10" t="s">
        <v>27</v>
      </c>
      <c r="D91" s="11">
        <v>1</v>
      </c>
      <c r="E91" s="12">
        <v>0</v>
      </c>
      <c r="F91" s="13">
        <f>E91/D91</f>
        <v>0</v>
      </c>
      <c r="G91" s="14">
        <f t="shared" si="4"/>
        <v>1.8518518518518517E-2</v>
      </c>
      <c r="H91" s="14">
        <v>0.05</v>
      </c>
    </row>
    <row r="92" spans="1:8" x14ac:dyDescent="0.25">
      <c r="A92" s="26" t="s">
        <v>28</v>
      </c>
      <c r="B92" s="26"/>
      <c r="C92" s="7"/>
      <c r="D92" s="11">
        <v>108</v>
      </c>
      <c r="E92" s="12">
        <v>2</v>
      </c>
      <c r="F92" s="13">
        <f>E92/D92</f>
        <v>1.8518518518518517E-2</v>
      </c>
    </row>
    <row r="95" spans="1:8" x14ac:dyDescent="0.25">
      <c r="A95" s="24" t="s">
        <v>1</v>
      </c>
      <c r="B95" s="24"/>
      <c r="C95" s="24" t="s">
        <v>2</v>
      </c>
      <c r="D95" s="25" t="s">
        <v>36</v>
      </c>
      <c r="E95" s="25" t="s">
        <v>35</v>
      </c>
      <c r="F95" s="25" t="s">
        <v>40</v>
      </c>
    </row>
    <row r="96" spans="1:8" x14ac:dyDescent="0.25">
      <c r="A96" s="24"/>
      <c r="B96" s="24"/>
      <c r="C96" s="24"/>
      <c r="D96" s="24"/>
      <c r="E96" s="24"/>
      <c r="F96" s="24"/>
    </row>
    <row r="97" spans="1:9" x14ac:dyDescent="0.25">
      <c r="A97" s="24"/>
      <c r="B97" s="24"/>
      <c r="C97" s="24"/>
      <c r="D97" s="24"/>
      <c r="E97" s="24"/>
      <c r="F97" s="24"/>
    </row>
    <row r="98" spans="1:9" x14ac:dyDescent="0.25">
      <c r="A98" s="24"/>
      <c r="B98" s="24"/>
      <c r="C98" s="24"/>
      <c r="D98" s="24"/>
      <c r="E98" s="24"/>
      <c r="F98" s="24"/>
    </row>
    <row r="99" spans="1:9" x14ac:dyDescent="0.25">
      <c r="A99" s="24"/>
      <c r="B99" s="24"/>
      <c r="C99" s="24"/>
      <c r="D99" s="24"/>
      <c r="E99" s="24"/>
      <c r="F99" s="24"/>
    </row>
    <row r="100" spans="1:9" x14ac:dyDescent="0.25">
      <c r="A100" s="24"/>
      <c r="B100" s="24"/>
      <c r="C100" s="24"/>
      <c r="D100" s="24"/>
      <c r="E100" s="24"/>
      <c r="F100" s="24"/>
    </row>
    <row r="101" spans="1:9" x14ac:dyDescent="0.25">
      <c r="A101" s="24" t="s">
        <v>3</v>
      </c>
      <c r="B101" s="24"/>
      <c r="C101" s="7" t="s">
        <v>4</v>
      </c>
      <c r="D101" s="8">
        <v>231</v>
      </c>
      <c r="E101" s="7">
        <v>1</v>
      </c>
      <c r="F101" s="9">
        <f>E101/D101</f>
        <v>4.329004329004329E-3</v>
      </c>
      <c r="G101" s="14">
        <f t="shared" ref="G101:G122" si="5">$F$123</f>
        <v>8.130081300813009E-3</v>
      </c>
      <c r="H101" s="14">
        <v>0.05</v>
      </c>
      <c r="I101" s="14">
        <v>0.15</v>
      </c>
    </row>
    <row r="102" spans="1:9" x14ac:dyDescent="0.25">
      <c r="A102" s="24"/>
      <c r="B102" s="24"/>
      <c r="C102" s="7" t="s">
        <v>5</v>
      </c>
      <c r="D102" s="8">
        <v>1</v>
      </c>
      <c r="E102" s="7">
        <v>0</v>
      </c>
      <c r="F102" s="9">
        <f>E102/D102</f>
        <v>0</v>
      </c>
      <c r="G102" s="14">
        <f t="shared" si="5"/>
        <v>8.130081300813009E-3</v>
      </c>
      <c r="H102" s="14">
        <v>0.05</v>
      </c>
      <c r="I102" s="14">
        <v>0.15</v>
      </c>
    </row>
    <row r="103" spans="1:9" x14ac:dyDescent="0.25">
      <c r="A103" s="24"/>
      <c r="B103" s="24"/>
      <c r="C103" s="7" t="s">
        <v>6</v>
      </c>
      <c r="D103" s="7">
        <v>0</v>
      </c>
      <c r="E103" s="7">
        <v>0</v>
      </c>
      <c r="F103" s="9">
        <v>0</v>
      </c>
      <c r="G103" s="14">
        <f t="shared" si="5"/>
        <v>8.130081300813009E-3</v>
      </c>
      <c r="H103" s="14">
        <v>0.05</v>
      </c>
      <c r="I103" s="14">
        <v>0.15</v>
      </c>
    </row>
    <row r="104" spans="1:9" x14ac:dyDescent="0.25">
      <c r="A104" s="24"/>
      <c r="B104" s="24"/>
      <c r="C104" s="10" t="s">
        <v>7</v>
      </c>
      <c r="D104" s="11">
        <v>232</v>
      </c>
      <c r="E104" s="12">
        <v>1</v>
      </c>
      <c r="F104" s="13">
        <f>E104/D104</f>
        <v>4.3103448275862068E-3</v>
      </c>
      <c r="G104" s="14">
        <f t="shared" si="5"/>
        <v>8.130081300813009E-3</v>
      </c>
      <c r="H104" s="14">
        <v>0.05</v>
      </c>
      <c r="I104" s="14">
        <v>0.15</v>
      </c>
    </row>
    <row r="105" spans="1:9" x14ac:dyDescent="0.25">
      <c r="A105" s="24" t="s">
        <v>8</v>
      </c>
      <c r="B105" s="24"/>
      <c r="C105" s="7" t="s">
        <v>9</v>
      </c>
      <c r="D105" s="8">
        <v>0</v>
      </c>
      <c r="E105" s="7">
        <v>0</v>
      </c>
      <c r="F105" s="9">
        <v>0</v>
      </c>
      <c r="G105" s="14">
        <f t="shared" si="5"/>
        <v>8.130081300813009E-3</v>
      </c>
      <c r="H105" s="14">
        <v>0.05</v>
      </c>
      <c r="I105" s="14">
        <v>0.15</v>
      </c>
    </row>
    <row r="106" spans="1:9" x14ac:dyDescent="0.25">
      <c r="A106" s="24"/>
      <c r="B106" s="24"/>
      <c r="C106" s="7" t="s">
        <v>10</v>
      </c>
      <c r="D106" s="7">
        <v>0</v>
      </c>
      <c r="E106" s="7">
        <v>0</v>
      </c>
      <c r="F106" s="9">
        <v>0</v>
      </c>
      <c r="G106" s="14">
        <f t="shared" si="5"/>
        <v>8.130081300813009E-3</v>
      </c>
      <c r="H106" s="14">
        <v>0.05</v>
      </c>
      <c r="I106" s="14">
        <v>0.15</v>
      </c>
    </row>
    <row r="107" spans="1:9" x14ac:dyDescent="0.25">
      <c r="A107" s="24"/>
      <c r="B107" s="24"/>
      <c r="C107" s="7" t="s">
        <v>11</v>
      </c>
      <c r="D107" s="7">
        <v>14</v>
      </c>
      <c r="E107" s="7">
        <v>1</v>
      </c>
      <c r="F107" s="9">
        <f>E107/D107</f>
        <v>7.1428571428571425E-2</v>
      </c>
      <c r="G107" s="14">
        <f t="shared" si="5"/>
        <v>8.130081300813009E-3</v>
      </c>
      <c r="H107" s="14">
        <v>0.05</v>
      </c>
      <c r="I107" s="14">
        <v>0.15</v>
      </c>
    </row>
    <row r="108" spans="1:9" x14ac:dyDescent="0.25">
      <c r="A108" s="24"/>
      <c r="B108" s="24"/>
      <c r="C108" s="7" t="s">
        <v>12</v>
      </c>
      <c r="D108" s="7">
        <v>0</v>
      </c>
      <c r="E108" s="7">
        <v>0</v>
      </c>
      <c r="F108" s="9">
        <v>0</v>
      </c>
      <c r="G108" s="14">
        <f t="shared" si="5"/>
        <v>8.130081300813009E-3</v>
      </c>
      <c r="H108" s="14">
        <v>0.05</v>
      </c>
      <c r="I108" s="14">
        <v>0.15</v>
      </c>
    </row>
    <row r="109" spans="1:9" x14ac:dyDescent="0.25">
      <c r="A109" s="24"/>
      <c r="B109" s="24"/>
      <c r="C109" s="10" t="s">
        <v>13</v>
      </c>
      <c r="D109" s="11">
        <v>14</v>
      </c>
      <c r="E109" s="12">
        <v>1</v>
      </c>
      <c r="F109" s="13">
        <f>E109/D109</f>
        <v>7.1428571428571425E-2</v>
      </c>
      <c r="G109" s="14">
        <f t="shared" si="5"/>
        <v>8.130081300813009E-3</v>
      </c>
      <c r="H109" s="14">
        <v>0.05</v>
      </c>
      <c r="I109" s="14">
        <v>0.15</v>
      </c>
    </row>
    <row r="110" spans="1:9" x14ac:dyDescent="0.25">
      <c r="A110" s="24" t="s">
        <v>14</v>
      </c>
      <c r="B110" s="24"/>
      <c r="C110" s="7" t="s">
        <v>15</v>
      </c>
      <c r="D110" s="7">
        <v>0</v>
      </c>
      <c r="E110" s="7">
        <v>0</v>
      </c>
      <c r="F110" s="9">
        <v>0</v>
      </c>
      <c r="G110" s="14">
        <f t="shared" si="5"/>
        <v>8.130081300813009E-3</v>
      </c>
      <c r="H110" s="14">
        <v>0.05</v>
      </c>
      <c r="I110" s="14">
        <v>0.15</v>
      </c>
    </row>
    <row r="111" spans="1:9" x14ac:dyDescent="0.25">
      <c r="A111" s="24"/>
      <c r="B111" s="24"/>
      <c r="C111" s="7" t="s">
        <v>16</v>
      </c>
      <c r="D111" s="7">
        <v>0</v>
      </c>
      <c r="E111" s="7">
        <v>0</v>
      </c>
      <c r="F111" s="9">
        <v>0</v>
      </c>
      <c r="G111" s="14">
        <f t="shared" si="5"/>
        <v>8.130081300813009E-3</v>
      </c>
      <c r="H111" s="14">
        <v>0.05</v>
      </c>
      <c r="I111" s="14">
        <v>0.15</v>
      </c>
    </row>
    <row r="112" spans="1:9" x14ac:dyDescent="0.25">
      <c r="A112" s="24"/>
      <c r="B112" s="24"/>
      <c r="C112" s="7" t="s">
        <v>17</v>
      </c>
      <c r="D112" s="7">
        <v>0</v>
      </c>
      <c r="E112" s="7">
        <v>0</v>
      </c>
      <c r="F112" s="9">
        <v>0</v>
      </c>
      <c r="G112" s="14">
        <f t="shared" si="5"/>
        <v>8.130081300813009E-3</v>
      </c>
      <c r="H112" s="14">
        <v>0.05</v>
      </c>
      <c r="I112" s="14">
        <v>0.15</v>
      </c>
    </row>
    <row r="113" spans="1:9" x14ac:dyDescent="0.25">
      <c r="A113" s="24"/>
      <c r="B113" s="24"/>
      <c r="C113" s="7" t="s">
        <v>18</v>
      </c>
      <c r="D113" s="7">
        <v>0</v>
      </c>
      <c r="E113" s="7">
        <v>0</v>
      </c>
      <c r="F113" s="9">
        <v>0</v>
      </c>
      <c r="G113" s="14">
        <f t="shared" si="5"/>
        <v>8.130081300813009E-3</v>
      </c>
      <c r="H113" s="14">
        <v>0.05</v>
      </c>
      <c r="I113" s="14">
        <v>0.15</v>
      </c>
    </row>
    <row r="114" spans="1:9" x14ac:dyDescent="0.25">
      <c r="A114" s="24"/>
      <c r="B114" s="24"/>
      <c r="C114" s="7" t="s">
        <v>19</v>
      </c>
      <c r="D114" s="7">
        <v>0</v>
      </c>
      <c r="E114" s="7">
        <v>0</v>
      </c>
      <c r="F114" s="9">
        <v>0</v>
      </c>
      <c r="G114" s="14">
        <f t="shared" si="5"/>
        <v>8.130081300813009E-3</v>
      </c>
      <c r="H114" s="14">
        <v>0.05</v>
      </c>
      <c r="I114" s="14">
        <v>0.15</v>
      </c>
    </row>
    <row r="115" spans="1:9" x14ac:dyDescent="0.25">
      <c r="A115" s="24"/>
      <c r="B115" s="24"/>
      <c r="C115" s="7" t="s">
        <v>20</v>
      </c>
      <c r="D115" s="7">
        <v>0</v>
      </c>
      <c r="E115" s="7">
        <v>0</v>
      </c>
      <c r="F115" s="9">
        <v>0</v>
      </c>
      <c r="G115" s="14">
        <f t="shared" si="5"/>
        <v>8.130081300813009E-3</v>
      </c>
      <c r="H115" s="14">
        <v>0.05</v>
      </c>
      <c r="I115" s="14">
        <v>0.15</v>
      </c>
    </row>
    <row r="116" spans="1:9" x14ac:dyDescent="0.25">
      <c r="A116" s="24"/>
      <c r="B116" s="24"/>
      <c r="C116" s="7" t="s">
        <v>21</v>
      </c>
      <c r="D116" s="7">
        <v>0</v>
      </c>
      <c r="E116" s="7">
        <v>0</v>
      </c>
      <c r="F116" s="9">
        <v>0</v>
      </c>
      <c r="G116" s="14">
        <f t="shared" si="5"/>
        <v>8.130081300813009E-3</v>
      </c>
      <c r="H116" s="14">
        <v>0.05</v>
      </c>
      <c r="I116" s="14">
        <v>0.15</v>
      </c>
    </row>
    <row r="117" spans="1:9" x14ac:dyDescent="0.25">
      <c r="A117" s="24"/>
      <c r="B117" s="24"/>
      <c r="C117" s="7" t="s">
        <v>22</v>
      </c>
      <c r="D117" s="7">
        <v>0</v>
      </c>
      <c r="E117" s="7">
        <v>0</v>
      </c>
      <c r="F117" s="9">
        <v>0</v>
      </c>
      <c r="G117" s="14">
        <f t="shared" si="5"/>
        <v>8.130081300813009E-3</v>
      </c>
      <c r="H117" s="14">
        <v>0.05</v>
      </c>
      <c r="I117" s="14">
        <v>0.15</v>
      </c>
    </row>
    <row r="118" spans="1:9" x14ac:dyDescent="0.25">
      <c r="A118" s="24"/>
      <c r="B118" s="24"/>
      <c r="C118" s="7" t="s">
        <v>23</v>
      </c>
      <c r="D118" s="7">
        <v>0</v>
      </c>
      <c r="E118" s="7">
        <v>0</v>
      </c>
      <c r="F118" s="9">
        <v>0</v>
      </c>
      <c r="G118" s="14">
        <f t="shared" si="5"/>
        <v>8.130081300813009E-3</v>
      </c>
      <c r="H118" s="14">
        <v>0.05</v>
      </c>
      <c r="I118" s="14">
        <v>0.15</v>
      </c>
    </row>
    <row r="119" spans="1:9" x14ac:dyDescent="0.25">
      <c r="A119" s="24"/>
      <c r="B119" s="24"/>
      <c r="C119" s="7" t="s">
        <v>24</v>
      </c>
      <c r="D119" s="7">
        <v>0</v>
      </c>
      <c r="E119" s="7">
        <v>0</v>
      </c>
      <c r="F119" s="9">
        <v>0</v>
      </c>
      <c r="G119" s="14">
        <f t="shared" si="5"/>
        <v>8.130081300813009E-3</v>
      </c>
      <c r="H119" s="14">
        <v>0.05</v>
      </c>
      <c r="I119" s="14">
        <v>0.15</v>
      </c>
    </row>
    <row r="120" spans="1:9" x14ac:dyDescent="0.25">
      <c r="A120" s="24"/>
      <c r="B120" s="24"/>
      <c r="C120" s="7" t="s">
        <v>25</v>
      </c>
      <c r="D120" s="7">
        <v>0</v>
      </c>
      <c r="E120" s="7">
        <v>0</v>
      </c>
      <c r="F120" s="9">
        <v>0</v>
      </c>
      <c r="G120" s="14">
        <f t="shared" si="5"/>
        <v>8.130081300813009E-3</v>
      </c>
      <c r="H120" s="14">
        <v>0.05</v>
      </c>
      <c r="I120" s="14">
        <v>0.15</v>
      </c>
    </row>
    <row r="121" spans="1:9" x14ac:dyDescent="0.25">
      <c r="A121" s="24"/>
      <c r="B121" s="24"/>
      <c r="C121" s="7" t="s">
        <v>26</v>
      </c>
      <c r="D121" s="7">
        <v>0</v>
      </c>
      <c r="E121" s="7">
        <v>0</v>
      </c>
      <c r="F121" s="9">
        <v>0</v>
      </c>
      <c r="G121" s="14">
        <f t="shared" si="5"/>
        <v>8.130081300813009E-3</v>
      </c>
      <c r="H121" s="14">
        <v>0.05</v>
      </c>
      <c r="I121" s="14">
        <v>0.15</v>
      </c>
    </row>
    <row r="122" spans="1:9" x14ac:dyDescent="0.25">
      <c r="A122" s="24"/>
      <c r="B122" s="24"/>
      <c r="C122" s="10" t="s">
        <v>27</v>
      </c>
      <c r="D122" s="7">
        <v>0</v>
      </c>
      <c r="E122" s="7">
        <v>0</v>
      </c>
      <c r="F122" s="13">
        <v>0</v>
      </c>
      <c r="G122" s="14">
        <f t="shared" si="5"/>
        <v>8.130081300813009E-3</v>
      </c>
      <c r="H122" s="14">
        <v>0.05</v>
      </c>
      <c r="I122" s="14">
        <v>0.15</v>
      </c>
    </row>
    <row r="123" spans="1:9" x14ac:dyDescent="0.25">
      <c r="A123" s="26" t="s">
        <v>28</v>
      </c>
      <c r="B123" s="26"/>
      <c r="C123" s="7"/>
      <c r="D123" s="11">
        <v>246</v>
      </c>
      <c r="E123" s="12">
        <v>2</v>
      </c>
      <c r="F123" s="13">
        <f>E123/D123</f>
        <v>8.130081300813009E-3</v>
      </c>
    </row>
  </sheetData>
  <mergeCells count="36">
    <mergeCell ref="F95:F100"/>
    <mergeCell ref="E34:E39"/>
    <mergeCell ref="F34:F39"/>
    <mergeCell ref="A40:B43"/>
    <mergeCell ref="A44:B48"/>
    <mergeCell ref="C34:C39"/>
    <mergeCell ref="D34:D39"/>
    <mergeCell ref="D64:D69"/>
    <mergeCell ref="E64:E69"/>
    <mergeCell ref="F64:F69"/>
    <mergeCell ref="C64:C69"/>
    <mergeCell ref="A70:B73"/>
    <mergeCell ref="A74:B78"/>
    <mergeCell ref="A64:B69"/>
    <mergeCell ref="C95:C100"/>
    <mergeCell ref="A79:B91"/>
    <mergeCell ref="A123:B123"/>
    <mergeCell ref="A92:B92"/>
    <mergeCell ref="A95:B100"/>
    <mergeCell ref="D95:D100"/>
    <mergeCell ref="E95:E100"/>
    <mergeCell ref="A110:B122"/>
    <mergeCell ref="A101:B104"/>
    <mergeCell ref="A105:B109"/>
    <mergeCell ref="F3:F8"/>
    <mergeCell ref="A49:B61"/>
    <mergeCell ref="A62:B62"/>
    <mergeCell ref="A13:B17"/>
    <mergeCell ref="A18:B30"/>
    <mergeCell ref="A31:B31"/>
    <mergeCell ref="A34:B39"/>
    <mergeCell ref="A9:B12"/>
    <mergeCell ref="A3:B8"/>
    <mergeCell ref="C3:C8"/>
    <mergeCell ref="D3:D8"/>
    <mergeCell ref="E3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2016-07-11T10:02:48Z</dcterms:created>
  <dcterms:modified xsi:type="dcterms:W3CDTF">2017-06-12T09:53:07Z</dcterms:modified>
</cp:coreProperties>
</file>