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7_raport\Usaldusvahemikud\"/>
    </mc:Choice>
  </mc:AlternateContent>
  <bookViews>
    <workbookView xWindow="0" yWindow="0" windowWidth="28800" windowHeight="12210" activeTab="1"/>
  </bookViews>
  <sheets>
    <sheet name="Kirjeldus" sheetId="15" r:id="rId1"/>
    <sheet name="Aruandesse2016" sheetId="17" r:id="rId2"/>
    <sheet name="Aruandesse2015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7" l="1"/>
  <c r="L22" i="17"/>
  <c r="E28" i="17"/>
  <c r="F28" i="17" s="1"/>
  <c r="F27" i="17"/>
  <c r="F14" i="17"/>
  <c r="F9" i="17"/>
  <c r="E58" i="17"/>
  <c r="E57" i="17"/>
  <c r="D57" i="17"/>
  <c r="E44" i="17"/>
  <c r="D44" i="17"/>
  <c r="D58" i="17" s="1"/>
  <c r="E39" i="17"/>
  <c r="D39" i="17"/>
  <c r="M8" i="17" l="1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3" i="17"/>
  <c r="M24" i="17"/>
  <c r="M25" i="17"/>
  <c r="M26" i="17"/>
  <c r="M27" i="17"/>
  <c r="M28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3" i="17"/>
  <c r="L24" i="17"/>
  <c r="L25" i="17"/>
  <c r="L26" i="17"/>
  <c r="L27" i="17"/>
  <c r="L28" i="17"/>
  <c r="G28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7" i="17"/>
  <c r="M7" i="17"/>
  <c r="L7" i="17"/>
  <c r="H26" i="17" l="1"/>
  <c r="H16" i="17"/>
  <c r="H9" i="17"/>
  <c r="H22" i="17"/>
  <c r="H20" i="17"/>
  <c r="H13" i="17"/>
  <c r="H11" i="17"/>
  <c r="H8" i="17"/>
  <c r="H24" i="17"/>
  <c r="H19" i="17"/>
  <c r="H17" i="17"/>
  <c r="H15" i="17"/>
  <c r="H7" i="17"/>
  <c r="H23" i="17"/>
  <c r="H21" i="17"/>
  <c r="H12" i="17"/>
  <c r="H10" i="17"/>
  <c r="H27" i="17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7" i="2"/>
  <c r="H18" i="17" l="1"/>
  <c r="H25" i="17"/>
  <c r="H14" i="17"/>
  <c r="F27" i="2"/>
  <c r="D27" i="2"/>
  <c r="D14" i="2"/>
  <c r="D9" i="2"/>
  <c r="F8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7" i="2"/>
  <c r="F14" i="2" l="1"/>
  <c r="F9" i="2"/>
</calcChain>
</file>

<file path=xl/sharedStrings.xml><?xml version="1.0" encoding="utf-8"?>
<sst xmlns="http://schemas.openxmlformats.org/spreadsheetml/2006/main" count="98" uniqueCount="44">
  <si>
    <t>Neuroloogia indikaator 8: Esimese kuu jooksul pärast insulti haigestumist taastusravi saanud patisentide osakaal</t>
  </si>
  <si>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</si>
  <si>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</si>
  <si>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</si>
  <si>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</si>
  <si>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</si>
  <si>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</si>
  <si>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</si>
  <si>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</si>
  <si>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</si>
  <si>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</si>
  <si>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</si>
  <si>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</si>
  <si>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</si>
  <si>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</si>
  <si>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</si>
  <si>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</si>
  <si>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</si>
  <si>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</si>
  <si>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</si>
  <si>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</si>
  <si>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</si>
  <si>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</si>
  <si>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</si>
  <si>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</si>
  <si>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</si>
  <si>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Haigla</t>
  </si>
  <si>
    <t>2015.a. 30 päeva jooksul teenust saanud pt arv</t>
  </si>
  <si>
    <t>2015.a. vältimatu insuldidgn raviarvetega pt arv</t>
  </si>
  <si>
    <t>2015.a. 30 päeva jooksul teenust saanud pt osakaal</t>
  </si>
  <si>
    <t>.</t>
  </si>
  <si>
    <t>keskH</t>
  </si>
  <si>
    <t>ITKH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</si>
  <si>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</si>
  <si>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</si>
  <si>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</si>
  <si>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</si>
  <si>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</si>
  <si>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Haigla, kus oli vältimatu insuldidgn raviarve</t>
  </si>
  <si>
    <t>Patsiendid, kes on saanud teenust 8028, 8029 ja/või 7050, 7053, 7621, 7622</t>
  </si>
  <si>
    <t>Patsiendid, kes on saanud 7050, 7053, 7621, 7622</t>
  </si>
  <si>
    <t>2016. a. 30 päeva jooksul teenust saanud patsientide arv</t>
  </si>
  <si>
    <t>2016. a. vältimatu insuldidgn raviarvetega patsientide arv</t>
  </si>
  <si>
    <t>2016. a. 30 päeva jooksul teenust saanud patsientide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</si>
</sst>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rgb="FF2E75B6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4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0" applyNumberFormat="0" applyAlignment="0" applyProtection="0"/>
    <xf numFmtId="0" fontId="15" fillId="15" borderId="11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0" applyNumberFormat="0" applyAlignment="0" applyProtection="0"/>
    <xf numFmtId="0" fontId="21" fillId="0" borderId="15" applyNumberFormat="0" applyFill="0" applyAlignment="0" applyProtection="0"/>
    <xf numFmtId="0" fontId="21" fillId="21" borderId="0" applyNumberFormat="0" applyBorder="0" applyAlignment="0" applyProtection="0"/>
    <xf numFmtId="0" fontId="4" fillId="20" borderId="10" applyNumberFormat="0" applyFont="0" applyAlignment="0" applyProtection="0"/>
    <xf numFmtId="0" fontId="22" fillId="23" borderId="16" applyNumberFormat="0" applyAlignment="0" applyProtection="0"/>
    <xf numFmtId="4" fontId="4" fillId="27" borderId="10" applyNumberFormat="0" applyProtection="0">
      <alignment vertical="center"/>
    </xf>
    <xf numFmtId="4" fontId="25" fillId="28" borderId="10" applyNumberFormat="0" applyProtection="0">
      <alignment vertical="center"/>
    </xf>
    <xf numFmtId="4" fontId="4" fillId="28" borderId="10" applyNumberFormat="0" applyProtection="0">
      <alignment horizontal="left" vertical="center" indent="1"/>
    </xf>
    <xf numFmtId="0" fontId="8" fillId="27" borderId="17" applyNumberFormat="0" applyProtection="0">
      <alignment horizontal="left" vertical="top" indent="1"/>
    </xf>
    <xf numFmtId="4" fontId="4" fillId="29" borderId="10" applyNumberFormat="0" applyProtection="0">
      <alignment horizontal="left" vertical="center" indent="1"/>
    </xf>
    <xf numFmtId="4" fontId="4" fillId="30" borderId="10" applyNumberFormat="0" applyProtection="0">
      <alignment horizontal="right" vertical="center"/>
    </xf>
    <xf numFmtId="4" fontId="4" fillId="31" borderId="10" applyNumberFormat="0" applyProtection="0">
      <alignment horizontal="right" vertical="center"/>
    </xf>
    <xf numFmtId="4" fontId="4" fillId="32" borderId="18" applyNumberFormat="0" applyProtection="0">
      <alignment horizontal="right" vertical="center"/>
    </xf>
    <xf numFmtId="4" fontId="4" fillId="33" borderId="10" applyNumberFormat="0" applyProtection="0">
      <alignment horizontal="right" vertical="center"/>
    </xf>
    <xf numFmtId="4" fontId="4" fillId="34" borderId="10" applyNumberFormat="0" applyProtection="0">
      <alignment horizontal="right" vertical="center"/>
    </xf>
    <xf numFmtId="4" fontId="4" fillId="35" borderId="10" applyNumberFormat="0" applyProtection="0">
      <alignment horizontal="right" vertical="center"/>
    </xf>
    <xf numFmtId="4" fontId="4" fillId="36" borderId="10" applyNumberFormat="0" applyProtection="0">
      <alignment horizontal="right" vertical="center"/>
    </xf>
    <xf numFmtId="4" fontId="4" fillId="37" borderId="10" applyNumberFormat="0" applyProtection="0">
      <alignment horizontal="right" vertical="center"/>
    </xf>
    <xf numFmtId="4" fontId="4" fillId="38" borderId="10" applyNumberFormat="0" applyProtection="0">
      <alignment horizontal="right" vertical="center"/>
    </xf>
    <xf numFmtId="4" fontId="4" fillId="39" borderId="18" applyNumberFormat="0" applyProtection="0">
      <alignment horizontal="left" vertical="center" indent="1"/>
    </xf>
    <xf numFmtId="4" fontId="7" fillId="40" borderId="18" applyNumberFormat="0" applyProtection="0">
      <alignment horizontal="left" vertical="center" indent="1"/>
    </xf>
    <xf numFmtId="4" fontId="7" fillId="40" borderId="18" applyNumberFormat="0" applyProtection="0">
      <alignment horizontal="left" vertical="center" indent="1"/>
    </xf>
    <xf numFmtId="4" fontId="4" fillId="41" borderId="10" applyNumberFormat="0" applyProtection="0">
      <alignment horizontal="right" vertical="center"/>
    </xf>
    <xf numFmtId="4" fontId="4" fillId="42" borderId="18" applyNumberFormat="0" applyProtection="0">
      <alignment horizontal="left" vertical="center" indent="1"/>
    </xf>
    <xf numFmtId="4" fontId="4" fillId="41" borderId="18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40" borderId="17" applyNumberFormat="0" applyProtection="0">
      <alignment horizontal="left" vertical="top" indent="1"/>
    </xf>
    <xf numFmtId="0" fontId="4" fillId="44" borderId="10" applyNumberFormat="0" applyProtection="0">
      <alignment horizontal="left" vertical="center" indent="1"/>
    </xf>
    <xf numFmtId="0" fontId="4" fillId="41" borderId="17" applyNumberFormat="0" applyProtection="0">
      <alignment horizontal="left" vertical="top" indent="1"/>
    </xf>
    <xf numFmtId="0" fontId="4" fillId="45" borderId="10" applyNumberFormat="0" applyProtection="0">
      <alignment horizontal="left" vertical="center" indent="1"/>
    </xf>
    <xf numFmtId="0" fontId="4" fillId="45" borderId="17" applyNumberFormat="0" applyProtection="0">
      <alignment horizontal="left" vertical="top" indent="1"/>
    </xf>
    <xf numFmtId="0" fontId="4" fillId="42" borderId="10" applyNumberFormat="0" applyProtection="0">
      <alignment horizontal="left" vertical="center" indent="1"/>
    </xf>
    <xf numFmtId="0" fontId="4" fillId="42" borderId="17" applyNumberFormat="0" applyProtection="0">
      <alignment horizontal="left" vertical="top" indent="1"/>
    </xf>
    <xf numFmtId="0" fontId="4" fillId="46" borderId="19" applyNumberFormat="0">
      <protection locked="0"/>
    </xf>
    <xf numFmtId="0" fontId="5" fillId="40" borderId="20" applyBorder="0"/>
    <xf numFmtId="4" fontId="6" fillId="47" borderId="17" applyNumberFormat="0" applyProtection="0">
      <alignment vertical="center"/>
    </xf>
    <xf numFmtId="4" fontId="25" fillId="48" borderId="1" applyNumberFormat="0" applyProtection="0">
      <alignment vertical="center"/>
    </xf>
    <xf numFmtId="4" fontId="6" fillId="43" borderId="17" applyNumberFormat="0" applyProtection="0">
      <alignment horizontal="left" vertical="center" indent="1"/>
    </xf>
    <xf numFmtId="0" fontId="6" fillId="47" borderId="17" applyNumberFormat="0" applyProtection="0">
      <alignment horizontal="left" vertical="top" indent="1"/>
    </xf>
    <xf numFmtId="4" fontId="4" fillId="0" borderId="10" applyNumberFormat="0" applyProtection="0">
      <alignment horizontal="right" vertical="center"/>
    </xf>
    <xf numFmtId="4" fontId="25" fillId="49" borderId="10" applyNumberFormat="0" applyProtection="0">
      <alignment horizontal="right" vertical="center"/>
    </xf>
    <xf numFmtId="4" fontId="4" fillId="29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4" fontId="9" fillId="50" borderId="18" applyNumberFormat="0" applyProtection="0">
      <alignment horizontal="left" vertical="center" indent="1"/>
    </xf>
    <xf numFmtId="0" fontId="4" fillId="51" borderId="1"/>
    <xf numFmtId="4" fontId="10" fillId="46" borderId="1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29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0" xfId="0" applyFont="1" applyAlignment="1">
      <alignment vertical="center"/>
    </xf>
    <xf numFmtId="49" fontId="0" fillId="0" borderId="0" xfId="0" applyNumberFormat="1"/>
    <xf numFmtId="0" fontId="0" fillId="0" borderId="0" xfId="0" applyAlignment="1">
      <alignment vertical="top" wrapText="1"/>
    </xf>
    <xf numFmtId="0" fontId="27" fillId="0" borderId="1" xfId="0" applyFont="1" applyBorder="1"/>
    <xf numFmtId="9" fontId="27" fillId="0" borderId="1" xfId="0" applyNumberFormat="1" applyFont="1" applyBorder="1"/>
    <xf numFmtId="9" fontId="0" fillId="0" borderId="1" xfId="0" applyNumberFormat="1" applyBorder="1"/>
    <xf numFmtId="0" fontId="3" fillId="0" borderId="1" xfId="0" applyFont="1" applyBorder="1" applyAlignment="1"/>
    <xf numFmtId="0" fontId="0" fillId="0" borderId="0" xfId="0" applyNumberFormat="1"/>
    <xf numFmtId="0" fontId="3" fillId="0" borderId="0" xfId="0" applyFont="1" applyAlignment="1">
      <alignment vertical="top" wrapText="1"/>
    </xf>
    <xf numFmtId="9" fontId="28" fillId="0" borderId="0" xfId="0" applyNumberFormat="1" applyFont="1"/>
    <xf numFmtId="0" fontId="0" fillId="0" borderId="0" xfId="0" applyBorder="1" applyAlignment="1">
      <alignment horizontal="center" wrapText="1"/>
    </xf>
    <xf numFmtId="164" fontId="0" fillId="0" borderId="0" xfId="0" applyNumberFormat="1"/>
    <xf numFmtId="9" fontId="0" fillId="0" borderId="1" xfId="0" applyNumberFormat="1" applyBorder="1" applyAlignment="1">
      <alignment horizontal="right"/>
    </xf>
    <xf numFmtId="9" fontId="27" fillId="0" borderId="1" xfId="0" applyNumberFormat="1" applyFont="1" applyBorder="1" applyAlignment="1">
      <alignment horizontal="right"/>
    </xf>
    <xf numFmtId="3" fontId="27" fillId="0" borderId="1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24">
    <cellStyle name="Accent1 - 20%" xfId="3"/>
    <cellStyle name="Accent1 - 40%" xfId="4"/>
    <cellStyle name="Accent1 - 60%" xfId="5"/>
    <cellStyle name="Accent1 2" xfId="2"/>
    <cellStyle name="Accent1 3" xfId="86"/>
    <cellStyle name="Accent1 4" xfId="92"/>
    <cellStyle name="Accent1 5" xfId="99"/>
    <cellStyle name="Accent1 6" xfId="105"/>
    <cellStyle name="Accent1 7" xfId="112"/>
    <cellStyle name="Accent1 8" xfId="123"/>
    <cellStyle name="Accent2 - 20%" xfId="7"/>
    <cellStyle name="Accent2 - 40%" xfId="8"/>
    <cellStyle name="Accent2 - 60%" xfId="9"/>
    <cellStyle name="Accent2 2" xfId="6"/>
    <cellStyle name="Accent2 3" xfId="87"/>
    <cellStyle name="Accent2 4" xfId="93"/>
    <cellStyle name="Accent2 5" xfId="100"/>
    <cellStyle name="Accent2 6" xfId="106"/>
    <cellStyle name="Accent2 7" xfId="113"/>
    <cellStyle name="Accent2 8" xfId="122"/>
    <cellStyle name="Accent3 - 20%" xfId="11"/>
    <cellStyle name="Accent3 - 40%" xfId="12"/>
    <cellStyle name="Accent3 - 60%" xfId="13"/>
    <cellStyle name="Accent3 2" xfId="10"/>
    <cellStyle name="Accent3 3" xfId="88"/>
    <cellStyle name="Accent3 4" xfId="94"/>
    <cellStyle name="Accent3 5" xfId="101"/>
    <cellStyle name="Accent3 6" xfId="107"/>
    <cellStyle name="Accent3 7" xfId="114"/>
    <cellStyle name="Accent3 8" xfId="121"/>
    <cellStyle name="Accent4 - 20%" xfId="15"/>
    <cellStyle name="Accent4 - 40%" xfId="16"/>
    <cellStyle name="Accent4 - 60%" xfId="17"/>
    <cellStyle name="Accent4 2" xfId="14"/>
    <cellStyle name="Accent4 3" xfId="89"/>
    <cellStyle name="Accent4 4" xfId="95"/>
    <cellStyle name="Accent4 5" xfId="102"/>
    <cellStyle name="Accent4 6" xfId="108"/>
    <cellStyle name="Accent4 7" xfId="115"/>
    <cellStyle name="Accent4 8" xfId="120"/>
    <cellStyle name="Accent5 - 20%" xfId="19"/>
    <cellStyle name="Accent5 - 40%" xfId="20"/>
    <cellStyle name="Accent5 - 60%" xfId="21"/>
    <cellStyle name="Accent5 2" xfId="18"/>
    <cellStyle name="Accent5 3" xfId="90"/>
    <cellStyle name="Accent5 4" xfId="96"/>
    <cellStyle name="Accent5 5" xfId="103"/>
    <cellStyle name="Accent5 6" xfId="109"/>
    <cellStyle name="Accent5 7" xfId="116"/>
    <cellStyle name="Accent5 8" xfId="119"/>
    <cellStyle name="Accent6 - 20%" xfId="23"/>
    <cellStyle name="Accent6 - 40%" xfId="24"/>
    <cellStyle name="Accent6 - 60%" xfId="25"/>
    <cellStyle name="Accent6 2" xfId="22"/>
    <cellStyle name="Accent6 3" xfId="91"/>
    <cellStyle name="Accent6 4" xfId="97"/>
    <cellStyle name="Accent6 5" xfId="104"/>
    <cellStyle name="Accent6 6" xfId="110"/>
    <cellStyle name="Accent6 7" xfId="117"/>
    <cellStyle name="Accent6 8" xfId="118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98"/>
    <cellStyle name="Normal 4" xfId="111"/>
    <cellStyle name="Note 2" xfId="40"/>
    <cellStyle name="Output 2" xfId="41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</c:f>
              <c:strCache>
                <c:ptCount val="1"/>
                <c:pt idx="0">
                  <c:v>2016. a. 30 päeva jooksul teenust saanud patsientide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0"/>
                </a:srgbClr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D9FC-46B5-8397-EE36541152A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9FC-46B5-8397-EE36541152A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D9FC-46B5-8397-EE36541152A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9FC-46B5-8397-EE36541152A3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D9FC-46B5-8397-EE36541152A3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Aruandesse2016!$M$7:$M$27</c:f>
                <c:numCache>
                  <c:formatCode>General</c:formatCode>
                  <c:ptCount val="21"/>
                  <c:pt idx="0">
                    <c:v>3.4442185514612422E-2</c:v>
                  </c:pt>
                  <c:pt idx="1">
                    <c:v>3.5972027972028031E-2</c:v>
                  </c:pt>
                  <c:pt idx="2">
                    <c:v>2.5578366445916156E-2</c:v>
                  </c:pt>
                  <c:pt idx="3">
                    <c:v>4.7647921760391232E-2</c:v>
                  </c:pt>
                  <c:pt idx="4">
                    <c:v>3.6535962877030093E-2</c:v>
                  </c:pt>
                  <c:pt idx="5">
                    <c:v>5.3275862068965507E-2</c:v>
                  </c:pt>
                  <c:pt idx="6">
                    <c:v>6.5818181818181776E-2</c:v>
                  </c:pt>
                  <c:pt idx="7">
                    <c:v>2.5085227272727328E-2</c:v>
                  </c:pt>
                  <c:pt idx="8">
                    <c:v>0.22080952380952379</c:v>
                  </c:pt>
                  <c:pt idx="9">
                    <c:v>0.11299999999999999</c:v>
                  </c:pt>
                  <c:pt idx="10">
                    <c:v>0.10055555555555562</c:v>
                  </c:pt>
                  <c:pt idx="11">
                    <c:v>0.1147560975609756</c:v>
                  </c:pt>
                  <c:pt idx="12">
                    <c:v>0.10470103092783511</c:v>
                  </c:pt>
                  <c:pt idx="13">
                    <c:v>0.17126315789473678</c:v>
                  </c:pt>
                  <c:pt idx="14">
                    <c:v>0.15237209302325583</c:v>
                  </c:pt>
                  <c:pt idx="15">
                    <c:v>8.5999999999999965E-2</c:v>
                  </c:pt>
                  <c:pt idx="16">
                    <c:v>0.10512903225806447</c:v>
                  </c:pt>
                  <c:pt idx="17">
                    <c:v>0.40800000000000003</c:v>
                  </c:pt>
                  <c:pt idx="18">
                    <c:v>0.13527118644067804</c:v>
                  </c:pt>
                  <c:pt idx="19">
                    <c:v>6.3572327044025267E-2</c:v>
                  </c:pt>
                  <c:pt idx="20">
                    <c:v>3.3717865429234384E-2</c:v>
                  </c:pt>
                </c:numCache>
              </c:numRef>
            </c:plus>
            <c:minus>
              <c:numRef>
                <c:f>Aruandesse2016!$L$7:$L$27</c:f>
                <c:numCache>
                  <c:formatCode>General</c:formatCode>
                  <c:ptCount val="21"/>
                  <c:pt idx="0">
                    <c:v>3.555781448538764E-2</c:v>
                  </c:pt>
                  <c:pt idx="1">
                    <c:v>3.9027972027971924E-2</c:v>
                  </c:pt>
                  <c:pt idx="2">
                    <c:v>2.642163355408389E-2</c:v>
                  </c:pt>
                  <c:pt idx="3">
                    <c:v>4.9352078239608743E-2</c:v>
                  </c:pt>
                  <c:pt idx="4">
                    <c:v>4.1464037122969866E-2</c:v>
                  </c:pt>
                  <c:pt idx="5">
                    <c:v>5.3724137931034477E-2</c:v>
                  </c:pt>
                  <c:pt idx="6">
                    <c:v>6.8181818181818232E-2</c:v>
                  </c:pt>
                  <c:pt idx="7">
                    <c:v>2.5914772727272717E-2</c:v>
                  </c:pt>
                  <c:pt idx="8">
                    <c:v>0.21219047619047615</c:v>
                  </c:pt>
                  <c:pt idx="9">
                    <c:v>0.14700000000000002</c:v>
                  </c:pt>
                  <c:pt idx="10">
                    <c:v>0.12144444444444447</c:v>
                  </c:pt>
                  <c:pt idx="11">
                    <c:v>0.10424390243902443</c:v>
                  </c:pt>
                  <c:pt idx="12">
                    <c:v>9.9298969072164955E-2</c:v>
                  </c:pt>
                  <c:pt idx="13">
                    <c:v>0.14973684210526317</c:v>
                  </c:pt>
                  <c:pt idx="14">
                    <c:v>0.15462790697674422</c:v>
                  </c:pt>
                  <c:pt idx="15">
                    <c:v>8.1000000000000016E-2</c:v>
                  </c:pt>
                  <c:pt idx="16">
                    <c:v>0.10387096774193549</c:v>
                  </c:pt>
                  <c:pt idx="17">
                    <c:v>0.11799999999999999</c:v>
                  </c:pt>
                  <c:pt idx="18">
                    <c:v>0.12472881355932203</c:v>
                  </c:pt>
                  <c:pt idx="19">
                    <c:v>7.6427672955974746E-2</c:v>
                  </c:pt>
                  <c:pt idx="20">
                    <c:v>3.3682134570765632E-2</c:v>
                  </c:pt>
                </c:numCache>
              </c:numRef>
            </c:minus>
          </c:errBars>
          <c:cat>
            <c:multiLvlStrRef>
              <c:f>Aruandesse2016!$A$7:$C$27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0.60355781448538759</c:v>
                </c:pt>
                <c:pt idx="1">
                  <c:v>0.72202797202797198</c:v>
                </c:pt>
                <c:pt idx="2">
                  <c:v>0.65342163355408389</c:v>
                </c:pt>
                <c:pt idx="3">
                  <c:v>0.58435207823960877</c:v>
                </c:pt>
                <c:pt idx="4">
                  <c:v>0.80046403712296987</c:v>
                </c:pt>
                <c:pt idx="5">
                  <c:v>0.55172413793103448</c:v>
                </c:pt>
                <c:pt idx="6">
                  <c:v>0.56818181818181823</c:v>
                </c:pt>
                <c:pt idx="7">
                  <c:v>0.63991477272727271</c:v>
                </c:pt>
                <c:pt idx="8">
                  <c:v>0.47619047619047616</c:v>
                </c:pt>
                <c:pt idx="9">
                  <c:v>0.72</c:v>
                </c:pt>
                <c:pt idx="10">
                  <c:v>0.69444444444444442</c:v>
                </c:pt>
                <c:pt idx="11">
                  <c:v>0.3902439024390244</c:v>
                </c:pt>
                <c:pt idx="12">
                  <c:v>0.44329896907216493</c:v>
                </c:pt>
                <c:pt idx="13">
                  <c:v>0.39473684210526316</c:v>
                </c:pt>
                <c:pt idx="14">
                  <c:v>0.51162790697674421</c:v>
                </c:pt>
                <c:pt idx="15">
                  <c:v>0.4</c:v>
                </c:pt>
                <c:pt idx="16">
                  <c:v>0.4838709677419355</c:v>
                </c:pt>
                <c:pt idx="17">
                  <c:v>0.125</c:v>
                </c:pt>
                <c:pt idx="18">
                  <c:v>0.42372881355932202</c:v>
                </c:pt>
                <c:pt idx="19">
                  <c:v>0.74842767295597479</c:v>
                </c:pt>
                <c:pt idx="20">
                  <c:v>0.52668213457076563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FC-46B5-8397-EE365411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Aruandesse2016!$H$7:$H$27</c:f>
              <c:numCache>
                <c:formatCode>0%</c:formatCode>
                <c:ptCount val="21"/>
                <c:pt idx="0">
                  <c:v>0.61807660512537888</c:v>
                </c:pt>
                <c:pt idx="1">
                  <c:v>0.61807660512537888</c:v>
                </c:pt>
                <c:pt idx="2">
                  <c:v>0.61807660512537888</c:v>
                </c:pt>
                <c:pt idx="3">
                  <c:v>0.61807660512537888</c:v>
                </c:pt>
                <c:pt idx="4">
                  <c:v>0.61807660512537888</c:v>
                </c:pt>
                <c:pt idx="5">
                  <c:v>0.61807660512537888</c:v>
                </c:pt>
                <c:pt idx="6">
                  <c:v>0.61807660512537888</c:v>
                </c:pt>
                <c:pt idx="7">
                  <c:v>0.61807660512537888</c:v>
                </c:pt>
                <c:pt idx="8">
                  <c:v>0.61807660512537888</c:v>
                </c:pt>
                <c:pt idx="9">
                  <c:v>0.61807660512537888</c:v>
                </c:pt>
                <c:pt idx="10">
                  <c:v>0.61807660512537888</c:v>
                </c:pt>
                <c:pt idx="11">
                  <c:v>0.61807660512537888</c:v>
                </c:pt>
                <c:pt idx="12">
                  <c:v>0.61807660512537888</c:v>
                </c:pt>
                <c:pt idx="13">
                  <c:v>0.61807660512537888</c:v>
                </c:pt>
                <c:pt idx="14">
                  <c:v>0.61807660512537888</c:v>
                </c:pt>
                <c:pt idx="15">
                  <c:v>0.61807660512537888</c:v>
                </c:pt>
                <c:pt idx="16">
                  <c:v>0.61807660512537888</c:v>
                </c:pt>
                <c:pt idx="17">
                  <c:v>0.61807660512537888</c:v>
                </c:pt>
                <c:pt idx="18">
                  <c:v>0.61807660512537888</c:v>
                </c:pt>
                <c:pt idx="19">
                  <c:v>0.61807660512537888</c:v>
                </c:pt>
                <c:pt idx="20">
                  <c:v>0.61807660512537888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FC-46B5-8397-EE36541152A3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30 päeva jooksul teenust saanud pt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0.72170900692840645</c:v>
                </c:pt>
                <c:pt idx="1">
                  <c:v>0.80106571936056836</c:v>
                </c:pt>
                <c:pt idx="2">
                  <c:v>0.75297410776766971</c:v>
                </c:pt>
                <c:pt idx="3">
                  <c:v>0.66838046272493579</c:v>
                </c:pt>
                <c:pt idx="4">
                  <c:v>0.89124668435013266</c:v>
                </c:pt>
                <c:pt idx="5">
                  <c:v>0.68421052631578949</c:v>
                </c:pt>
                <c:pt idx="6">
                  <c:v>0.66502463054187189</c:v>
                </c:pt>
                <c:pt idx="7">
                  <c:v>0.73533834586466162</c:v>
                </c:pt>
                <c:pt idx="8">
                  <c:v>0.41666666666666669</c:v>
                </c:pt>
                <c:pt idx="9">
                  <c:v>0.65957446808510634</c:v>
                </c:pt>
                <c:pt idx="10">
                  <c:v>0.63636363636363635</c:v>
                </c:pt>
                <c:pt idx="11">
                  <c:v>0.36842105263157893</c:v>
                </c:pt>
                <c:pt idx="12">
                  <c:v>0.4731182795698925</c:v>
                </c:pt>
                <c:pt idx="13">
                  <c:v>0.4</c:v>
                </c:pt>
                <c:pt idx="14">
                  <c:v>0.68518518518518523</c:v>
                </c:pt>
                <c:pt idx="15">
                  <c:v>0.13812154696132597</c:v>
                </c:pt>
                <c:pt idx="16">
                  <c:v>0.45263157894736844</c:v>
                </c:pt>
                <c:pt idx="17">
                  <c:v>0.13333333333333333</c:v>
                </c:pt>
                <c:pt idx="18">
                  <c:v>0.47435897435897434</c:v>
                </c:pt>
                <c:pt idx="19">
                  <c:v>0.8098591549295775</c:v>
                </c:pt>
                <c:pt idx="20">
                  <c:v>0.47234513274336282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FC-46B5-8397-EE36541152A3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0.67731367731367731</c:v>
                </c:pt>
                <c:pt idx="1">
                  <c:v>0.67731367731367731</c:v>
                </c:pt>
                <c:pt idx="2">
                  <c:v>0.67731367731367731</c:v>
                </c:pt>
                <c:pt idx="3">
                  <c:v>0.67731367731367731</c:v>
                </c:pt>
                <c:pt idx="4">
                  <c:v>0.67731367731367731</c:v>
                </c:pt>
                <c:pt idx="5">
                  <c:v>0.67731367731367731</c:v>
                </c:pt>
                <c:pt idx="6">
                  <c:v>0.67731367731367731</c:v>
                </c:pt>
                <c:pt idx="7">
                  <c:v>0.67731367731367731</c:v>
                </c:pt>
                <c:pt idx="8">
                  <c:v>0.67731367731367731</c:v>
                </c:pt>
                <c:pt idx="9">
                  <c:v>0.67731367731367731</c:v>
                </c:pt>
                <c:pt idx="10">
                  <c:v>0.67731367731367731</c:v>
                </c:pt>
                <c:pt idx="11">
                  <c:v>0.67731367731367731</c:v>
                </c:pt>
                <c:pt idx="12">
                  <c:v>0.67731367731367731</c:v>
                </c:pt>
                <c:pt idx="13">
                  <c:v>0.67731367731367731</c:v>
                </c:pt>
                <c:pt idx="14">
                  <c:v>0.67731367731367731</c:v>
                </c:pt>
                <c:pt idx="15">
                  <c:v>0.67731367731367731</c:v>
                </c:pt>
                <c:pt idx="16">
                  <c:v>0.67731367731367731</c:v>
                </c:pt>
                <c:pt idx="17">
                  <c:v>0.67731367731367731</c:v>
                </c:pt>
                <c:pt idx="18">
                  <c:v>0.67731367731367731</c:v>
                </c:pt>
                <c:pt idx="19">
                  <c:v>0.67731367731367731</c:v>
                </c:pt>
                <c:pt idx="20">
                  <c:v>0.67731367731367731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9FC-46B5-8397-EE36541152A3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Aruandesse2016!$I$7:$I$27</c:f>
              <c:numCache>
                <c:formatCode>0%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FC-46B5-8397-EE365411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509062186898769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</c:f>
              <c:strCache>
                <c:ptCount val="1"/>
                <c:pt idx="0">
                  <c:v>2015.a. 30 päeva jooksul teenust saanud pt osakaal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F1D-402C-8536-DBC32B2B2A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18F-44E4-986E-E5B8B47D35C7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F1D-402C-8536-DBC32B2B2A3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18F-44E4-986E-E5B8B47D35C7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5F1D-402C-8536-DBC32B2B2A32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0.72170900692840645</c:v>
                </c:pt>
                <c:pt idx="1">
                  <c:v>0.80106571936056836</c:v>
                </c:pt>
                <c:pt idx="2">
                  <c:v>0.75297410776766971</c:v>
                </c:pt>
                <c:pt idx="3">
                  <c:v>0.66838046272493579</c:v>
                </c:pt>
                <c:pt idx="4">
                  <c:v>0.89124668435013266</c:v>
                </c:pt>
                <c:pt idx="5">
                  <c:v>0.68421052631578949</c:v>
                </c:pt>
                <c:pt idx="6">
                  <c:v>0.66502463054187189</c:v>
                </c:pt>
                <c:pt idx="7">
                  <c:v>0.73533834586466162</c:v>
                </c:pt>
                <c:pt idx="8">
                  <c:v>0.41666666666666669</c:v>
                </c:pt>
                <c:pt idx="9">
                  <c:v>0.65957446808510634</c:v>
                </c:pt>
                <c:pt idx="10">
                  <c:v>0.63636363636363635</c:v>
                </c:pt>
                <c:pt idx="11">
                  <c:v>0.36842105263157893</c:v>
                </c:pt>
                <c:pt idx="12">
                  <c:v>0.4731182795698925</c:v>
                </c:pt>
                <c:pt idx="13">
                  <c:v>0.4</c:v>
                </c:pt>
                <c:pt idx="14">
                  <c:v>0.68518518518518523</c:v>
                </c:pt>
                <c:pt idx="15">
                  <c:v>0.13812154696132597</c:v>
                </c:pt>
                <c:pt idx="16">
                  <c:v>0.45263157894736844</c:v>
                </c:pt>
                <c:pt idx="17">
                  <c:v>0.13333333333333333</c:v>
                </c:pt>
                <c:pt idx="18">
                  <c:v>0.47435897435897434</c:v>
                </c:pt>
                <c:pt idx="19">
                  <c:v>0.8098591549295775</c:v>
                </c:pt>
                <c:pt idx="20">
                  <c:v>0.47234513274336282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8F-44E4-986E-E5B8B47D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0.67731367731367731</c:v>
                </c:pt>
                <c:pt idx="1">
                  <c:v>0.67731367731367731</c:v>
                </c:pt>
                <c:pt idx="2">
                  <c:v>0.67731367731367731</c:v>
                </c:pt>
                <c:pt idx="3">
                  <c:v>0.67731367731367731</c:v>
                </c:pt>
                <c:pt idx="4">
                  <c:v>0.67731367731367731</c:v>
                </c:pt>
                <c:pt idx="5">
                  <c:v>0.67731367731367731</c:v>
                </c:pt>
                <c:pt idx="6">
                  <c:v>0.67731367731367731</c:v>
                </c:pt>
                <c:pt idx="7">
                  <c:v>0.67731367731367731</c:v>
                </c:pt>
                <c:pt idx="8">
                  <c:v>0.67731367731367731</c:v>
                </c:pt>
                <c:pt idx="9">
                  <c:v>0.67731367731367731</c:v>
                </c:pt>
                <c:pt idx="10">
                  <c:v>0.67731367731367731</c:v>
                </c:pt>
                <c:pt idx="11">
                  <c:v>0.67731367731367731</c:v>
                </c:pt>
                <c:pt idx="12">
                  <c:v>0.67731367731367731</c:v>
                </c:pt>
                <c:pt idx="13">
                  <c:v>0.67731367731367731</c:v>
                </c:pt>
                <c:pt idx="14">
                  <c:v>0.67731367731367731</c:v>
                </c:pt>
                <c:pt idx="15">
                  <c:v>0.67731367731367731</c:v>
                </c:pt>
                <c:pt idx="16">
                  <c:v>0.67731367731367731</c:v>
                </c:pt>
                <c:pt idx="17">
                  <c:v>0.67731367731367731</c:v>
                </c:pt>
                <c:pt idx="18">
                  <c:v>0.67731367731367731</c:v>
                </c:pt>
                <c:pt idx="19">
                  <c:v>0.67731367731367731</c:v>
                </c:pt>
                <c:pt idx="20">
                  <c:v>0.67731367731367731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8F-44E4-986E-E5B8B47D35C7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8F-44E4-986E-E5B8B47D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65270174561513139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9526</xdr:colOff>
      <xdr:row>23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105526" cy="4476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8: Esimese kuu jooksul pärast insulti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haigestumist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Esimese kuu jooksul pärast insulti haigestumist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sisaldab vältimatuid raviarveid.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Insulti haigestunud (RHK I63.0-I63.9 või RHK I61.0- I61.9) patsiendid.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Hospitaliseerimise kuupäev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 märge haigusloos (ambulatoorne 7050,7053 ja/ või statsionaarne TTL 8028, 8029)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 alustamise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Logopeediline uuring ja kuupäev (TTL 7621).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Logopeedilise teraapia vastuvõtu kood ja kuupäev (TTL 7622).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19.ndast eluaastast.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patsientide osakaalu, kes on esimese kuu jooksul pärast insulti haigestumist taastusravi saanud.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Korduva hospitaliseerimise puhul algab arvestus esimesest hospitaliseerimisest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t-EE" sz="1200">
            <a:effectLst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3</xdr:row>
      <xdr:rowOff>28575</xdr:rowOff>
    </xdr:from>
    <xdr:to>
      <xdr:col>19</xdr:col>
      <xdr:colOff>533400</xdr:colOff>
      <xdr:row>28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1C5C1-F89E-460E-93FD-321A59BA2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</xdr:row>
      <xdr:rowOff>133350</xdr:rowOff>
    </xdr:from>
    <xdr:to>
      <xdr:col>18</xdr:col>
      <xdr:colOff>209550</xdr:colOff>
      <xdr:row>27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K5" sqref="K5"/>
    </sheetView>
  </sheetViews>
  <sheetFormatPr defaultRowHeight="15" x14ac:dyDescent="0.25"/>
  <sheetData>
    <row r="1" spans="1:13" ht="15.75" x14ac:dyDescent="0.25">
      <c r="A1" s="1"/>
    </row>
    <row r="3" spans="1:13" x14ac:dyDescent="0.25">
      <c r="M3" s="5"/>
    </row>
    <row r="4" spans="1:13" x14ac:dyDescent="0.25">
      <c r="M4" s="5"/>
    </row>
    <row r="5" spans="1:13" x14ac:dyDescent="0.25">
      <c r="M5" s="5"/>
    </row>
    <row r="6" spans="1:13" x14ac:dyDescent="0.25">
      <c r="M6" s="5"/>
    </row>
    <row r="7" spans="1:13" x14ac:dyDescent="0.25">
      <c r="M7" s="5"/>
    </row>
    <row r="8" spans="1:13" x14ac:dyDescent="0.25">
      <c r="M8" s="5"/>
    </row>
    <row r="9" spans="1:13" x14ac:dyDescent="0.25">
      <c r="M9" s="5"/>
    </row>
    <row r="10" spans="1:13" x14ac:dyDescent="0.25">
      <c r="M10" s="5"/>
    </row>
    <row r="11" spans="1:13" x14ac:dyDescent="0.25">
      <c r="M11" s="5"/>
    </row>
    <row r="12" spans="1:13" x14ac:dyDescent="0.25">
      <c r="M12" s="5"/>
    </row>
    <row r="26" spans="1:10" ht="15" customHeight="1" x14ac:dyDescent="0.25">
      <c r="A26" s="12" t="s">
        <v>30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G7" sqref="G7"/>
    </sheetView>
  </sheetViews>
  <sheetFormatPr defaultRowHeight="15" x14ac:dyDescent="0.25"/>
  <cols>
    <col min="4" max="4" width="22.42578125" customWidth="1"/>
    <col min="5" max="5" width="18.7109375" customWidth="1"/>
    <col min="6" max="6" width="19.85546875" customWidth="1"/>
    <col min="7" max="7" width="13.85546875" customWidth="1"/>
    <col min="13" max="13" width="11.28515625" customWidth="1"/>
  </cols>
  <sheetData>
    <row r="1" spans="1:13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4"/>
      <c r="M1" s="4"/>
    </row>
    <row r="3" spans="1:13" x14ac:dyDescent="0.25">
      <c r="A3" s="28" t="s">
        <v>1</v>
      </c>
      <c r="B3" s="28"/>
      <c r="C3" s="28" t="s">
        <v>26</v>
      </c>
      <c r="D3" s="29" t="s">
        <v>42</v>
      </c>
      <c r="E3" s="29" t="s">
        <v>41</v>
      </c>
      <c r="F3" s="29" t="s">
        <v>43</v>
      </c>
      <c r="G3" s="29" t="s">
        <v>37</v>
      </c>
    </row>
    <row r="4" spans="1:13" x14ac:dyDescent="0.25">
      <c r="A4" s="28"/>
      <c r="B4" s="28"/>
      <c r="C4" s="28"/>
      <c r="D4" s="28"/>
      <c r="E4" s="28"/>
      <c r="F4" s="28"/>
      <c r="G4" s="29"/>
    </row>
    <row r="5" spans="1:13" x14ac:dyDescent="0.25">
      <c r="A5" s="28"/>
      <c r="B5" s="28"/>
      <c r="C5" s="28"/>
      <c r="D5" s="28"/>
      <c r="E5" s="28"/>
      <c r="F5" s="28"/>
      <c r="G5" s="29"/>
    </row>
    <row r="6" spans="1:13" ht="90" x14ac:dyDescent="0.25">
      <c r="A6" s="28"/>
      <c r="B6" s="28"/>
      <c r="C6" s="28"/>
      <c r="D6" s="28"/>
      <c r="E6" s="28"/>
      <c r="F6" s="28"/>
      <c r="G6" s="29"/>
      <c r="I6" s="11"/>
      <c r="J6" s="14" t="s">
        <v>33</v>
      </c>
      <c r="K6" s="14" t="s">
        <v>34</v>
      </c>
      <c r="L6" s="14" t="s">
        <v>35</v>
      </c>
      <c r="M6" s="14" t="s">
        <v>36</v>
      </c>
    </row>
    <row r="7" spans="1:13" x14ac:dyDescent="0.25">
      <c r="A7" s="19" t="s">
        <v>2</v>
      </c>
      <c r="B7" s="20"/>
      <c r="C7" s="2" t="s">
        <v>3</v>
      </c>
      <c r="D7" s="2">
        <v>787</v>
      </c>
      <c r="E7" s="2">
        <v>475</v>
      </c>
      <c r="F7" s="9">
        <v>0.60355781448538759</v>
      </c>
      <c r="G7" s="16" t="str">
        <f>J7*100&amp;-K7*100&amp;"%"</f>
        <v>56,8-63,8%</v>
      </c>
      <c r="H7" s="13">
        <f>$F$28</f>
        <v>0.61807660512537888</v>
      </c>
      <c r="I7" s="13">
        <v>0.5</v>
      </c>
      <c r="J7" s="15">
        <v>0.56799999999999995</v>
      </c>
      <c r="K7" s="15">
        <v>0.63800000000000001</v>
      </c>
      <c r="L7" s="15">
        <f>F7-J7</f>
        <v>3.555781448538764E-2</v>
      </c>
      <c r="M7" s="15">
        <f>K7-F7</f>
        <v>3.4442185514612422E-2</v>
      </c>
    </row>
    <row r="8" spans="1:13" x14ac:dyDescent="0.25">
      <c r="A8" s="21"/>
      <c r="B8" s="22"/>
      <c r="C8" s="2" t="s">
        <v>4</v>
      </c>
      <c r="D8" s="2">
        <v>572</v>
      </c>
      <c r="E8" s="2">
        <v>413</v>
      </c>
      <c r="F8" s="9">
        <v>0.72202797202797198</v>
      </c>
      <c r="G8" s="16" t="str">
        <f t="shared" ref="G8:G28" si="0">J8*100&amp;-K8*100&amp;"%"</f>
        <v>68,3-75,8%</v>
      </c>
      <c r="H8" s="13">
        <f t="shared" ref="H8:H27" si="1">$F$28</f>
        <v>0.61807660512537888</v>
      </c>
      <c r="I8" s="13">
        <v>0.5</v>
      </c>
      <c r="J8" s="15">
        <v>0.68300000000000005</v>
      </c>
      <c r="K8" s="15">
        <v>0.75800000000000001</v>
      </c>
      <c r="L8" s="15">
        <f t="shared" ref="L8:L28" si="2">F8-J8</f>
        <v>3.9027972027971924E-2</v>
      </c>
      <c r="M8" s="15">
        <f t="shared" ref="M8:M28" si="3">K8-F8</f>
        <v>3.5972027972028031E-2</v>
      </c>
    </row>
    <row r="9" spans="1:13" x14ac:dyDescent="0.25">
      <c r="A9" s="23"/>
      <c r="B9" s="24"/>
      <c r="C9" s="3" t="s">
        <v>5</v>
      </c>
      <c r="D9" s="7">
        <v>1359</v>
      </c>
      <c r="E9" s="7">
        <v>888</v>
      </c>
      <c r="F9" s="8">
        <f>E9/D9</f>
        <v>0.65342163355408389</v>
      </c>
      <c r="G9" s="17" t="str">
        <f t="shared" si="0"/>
        <v>62,7-67,9%</v>
      </c>
      <c r="H9" s="13">
        <f t="shared" si="1"/>
        <v>0.61807660512537888</v>
      </c>
      <c r="I9" s="13">
        <v>0.5</v>
      </c>
      <c r="J9" s="15">
        <v>0.627</v>
      </c>
      <c r="K9" s="15">
        <v>0.67900000000000005</v>
      </c>
      <c r="L9" s="15">
        <f t="shared" si="2"/>
        <v>2.642163355408389E-2</v>
      </c>
      <c r="M9" s="15">
        <f t="shared" si="3"/>
        <v>2.5578366445916156E-2</v>
      </c>
    </row>
    <row r="10" spans="1:13" x14ac:dyDescent="0.25">
      <c r="A10" s="19" t="s">
        <v>6</v>
      </c>
      <c r="B10" s="20"/>
      <c r="C10" s="2" t="s">
        <v>32</v>
      </c>
      <c r="D10" s="2">
        <v>409</v>
      </c>
      <c r="E10" s="2">
        <v>239</v>
      </c>
      <c r="F10" s="9">
        <v>0.58435207823960877</v>
      </c>
      <c r="G10" s="16" t="str">
        <f t="shared" si="0"/>
        <v>53,5-63,2%</v>
      </c>
      <c r="H10" s="13">
        <f t="shared" si="1"/>
        <v>0.61807660512537888</v>
      </c>
      <c r="I10" s="13">
        <v>0.5</v>
      </c>
      <c r="J10" s="15">
        <v>0.53500000000000003</v>
      </c>
      <c r="K10" s="15">
        <v>0.63200000000000001</v>
      </c>
      <c r="L10" s="15">
        <f t="shared" si="2"/>
        <v>4.9352078239608743E-2</v>
      </c>
      <c r="M10" s="15">
        <f t="shared" si="3"/>
        <v>4.7647921760391232E-2</v>
      </c>
    </row>
    <row r="11" spans="1:13" x14ac:dyDescent="0.25">
      <c r="A11" s="21"/>
      <c r="B11" s="22"/>
      <c r="C11" s="2" t="s">
        <v>8</v>
      </c>
      <c r="D11" s="2">
        <v>431</v>
      </c>
      <c r="E11" s="2">
        <v>345</v>
      </c>
      <c r="F11" s="9">
        <v>0.80046403712296987</v>
      </c>
      <c r="G11" s="16" t="str">
        <f t="shared" si="0"/>
        <v>75,9-83,7%</v>
      </c>
      <c r="H11" s="13">
        <f t="shared" si="1"/>
        <v>0.61807660512537888</v>
      </c>
      <c r="I11" s="13">
        <v>0.5</v>
      </c>
      <c r="J11" s="15">
        <v>0.75900000000000001</v>
      </c>
      <c r="K11" s="15">
        <v>0.83699999999999997</v>
      </c>
      <c r="L11" s="15">
        <f t="shared" si="2"/>
        <v>4.1464037122969866E-2</v>
      </c>
      <c r="M11" s="15">
        <f t="shared" si="3"/>
        <v>3.6535962877030093E-2</v>
      </c>
    </row>
    <row r="12" spans="1:13" x14ac:dyDescent="0.25">
      <c r="A12" s="21"/>
      <c r="B12" s="22"/>
      <c r="C12" s="2" t="s">
        <v>9</v>
      </c>
      <c r="D12" s="2">
        <v>348</v>
      </c>
      <c r="E12" s="2">
        <v>192</v>
      </c>
      <c r="F12" s="9">
        <v>0.55172413793103448</v>
      </c>
      <c r="G12" s="16" t="str">
        <f t="shared" si="0"/>
        <v>49,8-60,5%</v>
      </c>
      <c r="H12" s="13">
        <f t="shared" si="1"/>
        <v>0.61807660512537888</v>
      </c>
      <c r="I12" s="13">
        <v>0.5</v>
      </c>
      <c r="J12" s="15">
        <v>0.498</v>
      </c>
      <c r="K12" s="15">
        <v>0.60499999999999998</v>
      </c>
      <c r="L12" s="15">
        <f t="shared" si="2"/>
        <v>5.3724137931034477E-2</v>
      </c>
      <c r="M12" s="15">
        <f t="shared" si="3"/>
        <v>5.3275862068965507E-2</v>
      </c>
    </row>
    <row r="13" spans="1:13" x14ac:dyDescent="0.25">
      <c r="A13" s="21"/>
      <c r="B13" s="22"/>
      <c r="C13" s="2" t="s">
        <v>10</v>
      </c>
      <c r="D13" s="2">
        <v>220</v>
      </c>
      <c r="E13" s="2">
        <v>125</v>
      </c>
      <c r="F13" s="9">
        <v>0.56818181818181823</v>
      </c>
      <c r="G13" s="16" t="str">
        <f t="shared" si="0"/>
        <v>50-63,4%</v>
      </c>
      <c r="H13" s="13">
        <f t="shared" si="1"/>
        <v>0.61807660512537888</v>
      </c>
      <c r="I13" s="13">
        <v>0.5</v>
      </c>
      <c r="J13" s="15">
        <v>0.5</v>
      </c>
      <c r="K13" s="15">
        <v>0.63400000000000001</v>
      </c>
      <c r="L13" s="15">
        <f t="shared" si="2"/>
        <v>6.8181818181818232E-2</v>
      </c>
      <c r="M13" s="15">
        <f t="shared" si="3"/>
        <v>6.5818181818181776E-2</v>
      </c>
    </row>
    <row r="14" spans="1:13" x14ac:dyDescent="0.25">
      <c r="A14" s="23"/>
      <c r="B14" s="24"/>
      <c r="C14" s="3" t="s">
        <v>31</v>
      </c>
      <c r="D14" s="7">
        <v>1408</v>
      </c>
      <c r="E14" s="7">
        <v>901</v>
      </c>
      <c r="F14" s="8">
        <f>E14/D14</f>
        <v>0.63991477272727271</v>
      </c>
      <c r="G14" s="17" t="str">
        <f t="shared" si="0"/>
        <v>61,4-66,5%</v>
      </c>
      <c r="H14" s="13">
        <f t="shared" si="1"/>
        <v>0.61807660512537888</v>
      </c>
      <c r="I14" s="13">
        <v>0.5</v>
      </c>
      <c r="J14" s="15">
        <v>0.61399999999999999</v>
      </c>
      <c r="K14" s="15">
        <v>0.66500000000000004</v>
      </c>
      <c r="L14" s="15">
        <f t="shared" si="2"/>
        <v>2.5914772727272717E-2</v>
      </c>
      <c r="M14" s="15">
        <f t="shared" si="3"/>
        <v>2.5085227272727328E-2</v>
      </c>
    </row>
    <row r="15" spans="1:13" x14ac:dyDescent="0.25">
      <c r="A15" s="19" t="s">
        <v>11</v>
      </c>
      <c r="B15" s="20"/>
      <c r="C15" s="2" t="s">
        <v>12</v>
      </c>
      <c r="D15" s="2">
        <v>21</v>
      </c>
      <c r="E15" s="2">
        <v>10</v>
      </c>
      <c r="F15" s="9">
        <v>0.47619047619047616</v>
      </c>
      <c r="G15" s="16" t="str">
        <f t="shared" si="0"/>
        <v>26,4-69,7%</v>
      </c>
      <c r="H15" s="13">
        <f t="shared" si="1"/>
        <v>0.61807660512537888</v>
      </c>
      <c r="I15" s="13">
        <v>0.5</v>
      </c>
      <c r="J15" s="15">
        <v>0.26400000000000001</v>
      </c>
      <c r="K15" s="15">
        <v>0.69699999999999995</v>
      </c>
      <c r="L15" s="15">
        <f t="shared" si="2"/>
        <v>0.21219047619047615</v>
      </c>
      <c r="M15" s="15">
        <f t="shared" si="3"/>
        <v>0.22080952380952379</v>
      </c>
    </row>
    <row r="16" spans="1:13" x14ac:dyDescent="0.25">
      <c r="A16" s="21"/>
      <c r="B16" s="22"/>
      <c r="C16" s="2" t="s">
        <v>13</v>
      </c>
      <c r="D16" s="2">
        <v>50</v>
      </c>
      <c r="E16" s="2">
        <v>36</v>
      </c>
      <c r="F16" s="9">
        <v>0.72</v>
      </c>
      <c r="G16" s="16" t="str">
        <f t="shared" si="0"/>
        <v>57,3-83,3%</v>
      </c>
      <c r="H16" s="13">
        <f t="shared" si="1"/>
        <v>0.61807660512537888</v>
      </c>
      <c r="I16" s="13">
        <v>0.5</v>
      </c>
      <c r="J16" s="15">
        <v>0.57299999999999995</v>
      </c>
      <c r="K16" s="15">
        <v>0.83299999999999996</v>
      </c>
      <c r="L16" s="15">
        <f t="shared" si="2"/>
        <v>0.14700000000000002</v>
      </c>
      <c r="M16" s="15">
        <f t="shared" si="3"/>
        <v>0.11299999999999999</v>
      </c>
    </row>
    <row r="17" spans="1:13" x14ac:dyDescent="0.25">
      <c r="A17" s="21"/>
      <c r="B17" s="22"/>
      <c r="C17" s="2" t="s">
        <v>14</v>
      </c>
      <c r="D17" s="2">
        <v>72</v>
      </c>
      <c r="E17" s="2">
        <v>50</v>
      </c>
      <c r="F17" s="9">
        <v>0.69444444444444442</v>
      </c>
      <c r="G17" s="16" t="str">
        <f t="shared" si="0"/>
        <v>57,3-79,5%</v>
      </c>
      <c r="H17" s="13">
        <f t="shared" si="1"/>
        <v>0.61807660512537888</v>
      </c>
      <c r="I17" s="13">
        <v>0.5</v>
      </c>
      <c r="J17" s="15">
        <v>0.57299999999999995</v>
      </c>
      <c r="K17" s="15">
        <v>0.79500000000000004</v>
      </c>
      <c r="L17" s="15">
        <f t="shared" si="2"/>
        <v>0.12144444444444447</v>
      </c>
      <c r="M17" s="15">
        <f t="shared" si="3"/>
        <v>0.10055555555555562</v>
      </c>
    </row>
    <row r="18" spans="1:13" x14ac:dyDescent="0.25">
      <c r="A18" s="21"/>
      <c r="B18" s="22"/>
      <c r="C18" s="2" t="s">
        <v>15</v>
      </c>
      <c r="D18" s="2">
        <v>82</v>
      </c>
      <c r="E18" s="2">
        <v>32</v>
      </c>
      <c r="F18" s="9">
        <v>0.3902439024390244</v>
      </c>
      <c r="G18" s="16" t="str">
        <f t="shared" si="0"/>
        <v>28,6-50,5%</v>
      </c>
      <c r="H18" s="13">
        <f t="shared" si="1"/>
        <v>0.61807660512537888</v>
      </c>
      <c r="I18" s="13">
        <v>0.5</v>
      </c>
      <c r="J18" s="15">
        <v>0.28599999999999998</v>
      </c>
      <c r="K18" s="15">
        <v>0.505</v>
      </c>
      <c r="L18" s="15">
        <f t="shared" si="2"/>
        <v>0.10424390243902443</v>
      </c>
      <c r="M18" s="15">
        <f t="shared" si="3"/>
        <v>0.1147560975609756</v>
      </c>
    </row>
    <row r="19" spans="1:13" x14ac:dyDescent="0.25">
      <c r="A19" s="21"/>
      <c r="B19" s="22"/>
      <c r="C19" s="2" t="s">
        <v>16</v>
      </c>
      <c r="D19" s="2">
        <v>97</v>
      </c>
      <c r="E19" s="2">
        <v>43</v>
      </c>
      <c r="F19" s="9">
        <v>0.44329896907216493</v>
      </c>
      <c r="G19" s="16" t="str">
        <f t="shared" si="0"/>
        <v>34,4-54,8%</v>
      </c>
      <c r="H19" s="13">
        <f t="shared" si="1"/>
        <v>0.61807660512537888</v>
      </c>
      <c r="I19" s="13">
        <v>0.5</v>
      </c>
      <c r="J19" s="15">
        <v>0.34399999999999997</v>
      </c>
      <c r="K19" s="15">
        <v>0.54800000000000004</v>
      </c>
      <c r="L19" s="15">
        <f t="shared" si="2"/>
        <v>9.9298969072164955E-2</v>
      </c>
      <c r="M19" s="15">
        <f t="shared" si="3"/>
        <v>0.10470103092783511</v>
      </c>
    </row>
    <row r="20" spans="1:13" x14ac:dyDescent="0.25">
      <c r="A20" s="21"/>
      <c r="B20" s="22"/>
      <c r="C20" s="2" t="s">
        <v>17</v>
      </c>
      <c r="D20" s="2">
        <v>38</v>
      </c>
      <c r="E20" s="2">
        <v>15</v>
      </c>
      <c r="F20" s="9">
        <v>0.39473684210526316</v>
      </c>
      <c r="G20" s="16" t="str">
        <f t="shared" si="0"/>
        <v>24,5-56,6%</v>
      </c>
      <c r="H20" s="13">
        <f t="shared" si="1"/>
        <v>0.61807660512537888</v>
      </c>
      <c r="I20" s="13">
        <v>0.5</v>
      </c>
      <c r="J20" s="15">
        <v>0.245</v>
      </c>
      <c r="K20" s="15">
        <v>0.56599999999999995</v>
      </c>
      <c r="L20" s="15">
        <f t="shared" si="2"/>
        <v>0.14973684210526317</v>
      </c>
      <c r="M20" s="15">
        <f t="shared" si="3"/>
        <v>0.17126315789473678</v>
      </c>
    </row>
    <row r="21" spans="1:13" x14ac:dyDescent="0.25">
      <c r="A21" s="21"/>
      <c r="B21" s="22"/>
      <c r="C21" s="2" t="s">
        <v>18</v>
      </c>
      <c r="D21" s="2">
        <v>43</v>
      </c>
      <c r="E21" s="2">
        <v>22</v>
      </c>
      <c r="F21" s="9">
        <v>0.51162790697674421</v>
      </c>
      <c r="G21" s="16" t="str">
        <f t="shared" si="0"/>
        <v>35,7-66,4%</v>
      </c>
      <c r="H21" s="13">
        <f t="shared" si="1"/>
        <v>0.61807660512537888</v>
      </c>
      <c r="I21" s="13">
        <v>0.5</v>
      </c>
      <c r="J21" s="15">
        <v>0.35699999999999998</v>
      </c>
      <c r="K21" s="15">
        <v>0.66400000000000003</v>
      </c>
      <c r="L21" s="15">
        <f t="shared" si="2"/>
        <v>0.15462790697674422</v>
      </c>
      <c r="M21" s="15">
        <f t="shared" si="3"/>
        <v>0.15237209302325583</v>
      </c>
    </row>
    <row r="22" spans="1:13" x14ac:dyDescent="0.25">
      <c r="A22" s="21"/>
      <c r="B22" s="22"/>
      <c r="C22" s="2" t="s">
        <v>19</v>
      </c>
      <c r="D22" s="2">
        <v>140</v>
      </c>
      <c r="E22" s="2">
        <v>56</v>
      </c>
      <c r="F22" s="9">
        <v>0.4</v>
      </c>
      <c r="G22" s="16" t="str">
        <f t="shared" si="0"/>
        <v>31,9-48,6%</v>
      </c>
      <c r="H22" s="13">
        <f t="shared" si="1"/>
        <v>0.61807660512537888</v>
      </c>
      <c r="I22" s="13">
        <v>0.5</v>
      </c>
      <c r="J22" s="15">
        <v>0.31900000000000001</v>
      </c>
      <c r="K22" s="15">
        <v>0.48599999999999999</v>
      </c>
      <c r="L22" s="15">
        <f t="shared" si="2"/>
        <v>8.1000000000000016E-2</v>
      </c>
      <c r="M22" s="15">
        <f t="shared" si="3"/>
        <v>8.5999999999999965E-2</v>
      </c>
    </row>
    <row r="23" spans="1:13" x14ac:dyDescent="0.25">
      <c r="A23" s="21"/>
      <c r="B23" s="22"/>
      <c r="C23" s="2" t="s">
        <v>20</v>
      </c>
      <c r="D23" s="2">
        <v>93</v>
      </c>
      <c r="E23" s="2">
        <v>45</v>
      </c>
      <c r="F23" s="9">
        <v>0.4838709677419355</v>
      </c>
      <c r="G23" s="16" t="str">
        <f t="shared" si="0"/>
        <v>38-58,9%</v>
      </c>
      <c r="H23" s="13">
        <f t="shared" si="1"/>
        <v>0.61807660512537888</v>
      </c>
      <c r="I23" s="13">
        <v>0.5</v>
      </c>
      <c r="J23" s="15">
        <v>0.38</v>
      </c>
      <c r="K23" s="15">
        <v>0.58899999999999997</v>
      </c>
      <c r="L23" s="15">
        <f t="shared" si="2"/>
        <v>0.10387096774193549</v>
      </c>
      <c r="M23" s="15">
        <f t="shared" si="3"/>
        <v>0.10512903225806447</v>
      </c>
    </row>
    <row r="24" spans="1:13" x14ac:dyDescent="0.25">
      <c r="A24" s="21"/>
      <c r="B24" s="22"/>
      <c r="C24" s="2" t="s">
        <v>21</v>
      </c>
      <c r="D24" s="2">
        <v>8</v>
      </c>
      <c r="E24" s="2">
        <v>1</v>
      </c>
      <c r="F24" s="9">
        <v>0.125</v>
      </c>
      <c r="G24" s="16" t="str">
        <f t="shared" si="0"/>
        <v>0,7-53,3%</v>
      </c>
      <c r="H24" s="13">
        <f t="shared" si="1"/>
        <v>0.61807660512537888</v>
      </c>
      <c r="I24" s="13">
        <v>0.5</v>
      </c>
      <c r="J24" s="15">
        <v>7.0000000000000001E-3</v>
      </c>
      <c r="K24" s="15">
        <v>0.53300000000000003</v>
      </c>
      <c r="L24" s="15">
        <f t="shared" si="2"/>
        <v>0.11799999999999999</v>
      </c>
      <c r="M24" s="15">
        <f t="shared" si="3"/>
        <v>0.40800000000000003</v>
      </c>
    </row>
    <row r="25" spans="1:13" x14ac:dyDescent="0.25">
      <c r="A25" s="21"/>
      <c r="B25" s="22"/>
      <c r="C25" s="2" t="s">
        <v>22</v>
      </c>
      <c r="D25" s="2">
        <v>59</v>
      </c>
      <c r="E25" s="2">
        <v>25</v>
      </c>
      <c r="F25" s="9">
        <v>0.42372881355932202</v>
      </c>
      <c r="G25" s="16" t="str">
        <f t="shared" si="0"/>
        <v>29,9-55,9%</v>
      </c>
      <c r="H25" s="13">
        <f t="shared" si="1"/>
        <v>0.61807660512537888</v>
      </c>
      <c r="I25" s="13">
        <v>0.5</v>
      </c>
      <c r="J25" s="15">
        <v>0.29899999999999999</v>
      </c>
      <c r="K25" s="15">
        <v>0.55900000000000005</v>
      </c>
      <c r="L25" s="15">
        <f t="shared" si="2"/>
        <v>0.12472881355932203</v>
      </c>
      <c r="M25" s="15">
        <f t="shared" si="3"/>
        <v>0.13527118644067804</v>
      </c>
    </row>
    <row r="26" spans="1:13" x14ac:dyDescent="0.25">
      <c r="A26" s="21"/>
      <c r="B26" s="22"/>
      <c r="C26" s="2" t="s">
        <v>23</v>
      </c>
      <c r="D26" s="2">
        <v>159</v>
      </c>
      <c r="E26" s="2">
        <v>119</v>
      </c>
      <c r="F26" s="9">
        <v>0.74842767295597479</v>
      </c>
      <c r="G26" s="16" t="str">
        <f t="shared" si="0"/>
        <v>67,2-81,2%</v>
      </c>
      <c r="H26" s="13">
        <f t="shared" si="1"/>
        <v>0.61807660512537888</v>
      </c>
      <c r="I26" s="13">
        <v>0.5</v>
      </c>
      <c r="J26" s="15">
        <v>0.67200000000000004</v>
      </c>
      <c r="K26" s="15">
        <v>0.81200000000000006</v>
      </c>
      <c r="L26" s="15">
        <f t="shared" si="2"/>
        <v>7.6427672955974746E-2</v>
      </c>
      <c r="M26" s="15">
        <f t="shared" si="3"/>
        <v>6.3572327044025267E-2</v>
      </c>
    </row>
    <row r="27" spans="1:13" x14ac:dyDescent="0.25">
      <c r="A27" s="23"/>
      <c r="B27" s="24"/>
      <c r="C27" s="3" t="s">
        <v>24</v>
      </c>
      <c r="D27" s="7">
        <v>862</v>
      </c>
      <c r="E27" s="7">
        <v>454</v>
      </c>
      <c r="F27" s="8">
        <f>E27/D27</f>
        <v>0.52668213457076563</v>
      </c>
      <c r="G27" s="17" t="str">
        <f t="shared" si="0"/>
        <v>49,3-56,04%</v>
      </c>
      <c r="H27" s="13">
        <f t="shared" si="1"/>
        <v>0.61807660512537888</v>
      </c>
      <c r="I27" s="13">
        <v>0.5</v>
      </c>
      <c r="J27" s="15">
        <v>0.49299999999999999</v>
      </c>
      <c r="K27" s="15">
        <v>0.56040000000000001</v>
      </c>
      <c r="L27" s="15">
        <f t="shared" si="2"/>
        <v>3.3682134570765632E-2</v>
      </c>
      <c r="M27" s="15">
        <f t="shared" si="3"/>
        <v>3.3717865429234384E-2</v>
      </c>
    </row>
    <row r="28" spans="1:13" x14ac:dyDescent="0.25">
      <c r="A28" s="25"/>
      <c r="B28" s="26"/>
      <c r="C28" s="10" t="s">
        <v>25</v>
      </c>
      <c r="D28" s="7">
        <v>3629</v>
      </c>
      <c r="E28" s="7">
        <f>SUM(E9,E14,E27)</f>
        <v>2243</v>
      </c>
      <c r="F28" s="8">
        <f>E28/D28</f>
        <v>0.61807660512537888</v>
      </c>
      <c r="G28" s="17" t="str">
        <f t="shared" si="0"/>
        <v>60,2-63,4%</v>
      </c>
      <c r="J28" s="15">
        <v>0.60199999999999998</v>
      </c>
      <c r="K28" s="15">
        <v>0.63400000000000001</v>
      </c>
      <c r="L28" s="15">
        <f t="shared" si="2"/>
        <v>1.6076605125378896E-2</v>
      </c>
      <c r="M28" s="15">
        <f t="shared" si="3"/>
        <v>1.5923394874621133E-2</v>
      </c>
    </row>
    <row r="32" spans="1:13" ht="15" customHeight="1" x14ac:dyDescent="0.25">
      <c r="C32" t="s">
        <v>38</v>
      </c>
    </row>
    <row r="33" spans="1:5" x14ac:dyDescent="0.25">
      <c r="A33" s="28" t="s">
        <v>1</v>
      </c>
      <c r="B33" s="28"/>
      <c r="C33" s="28" t="s">
        <v>26</v>
      </c>
      <c r="D33" s="29" t="s">
        <v>39</v>
      </c>
      <c r="E33" s="29" t="s">
        <v>40</v>
      </c>
    </row>
    <row r="34" spans="1:5" x14ac:dyDescent="0.25">
      <c r="A34" s="28"/>
      <c r="B34" s="28"/>
      <c r="C34" s="28"/>
      <c r="D34" s="29"/>
      <c r="E34" s="29"/>
    </row>
    <row r="35" spans="1:5" x14ac:dyDescent="0.25">
      <c r="A35" s="28"/>
      <c r="B35" s="28"/>
      <c r="C35" s="28"/>
      <c r="D35" s="29"/>
      <c r="E35" s="29"/>
    </row>
    <row r="36" spans="1:5" x14ac:dyDescent="0.25">
      <c r="A36" s="28"/>
      <c r="B36" s="28"/>
      <c r="C36" s="28"/>
      <c r="D36" s="29"/>
      <c r="E36" s="29"/>
    </row>
    <row r="37" spans="1:5" x14ac:dyDescent="0.25">
      <c r="A37" s="19" t="s">
        <v>2</v>
      </c>
      <c r="B37" s="20"/>
      <c r="C37" s="2" t="s">
        <v>3</v>
      </c>
      <c r="D37" s="2">
        <v>199</v>
      </c>
      <c r="E37" s="2">
        <v>276</v>
      </c>
    </row>
    <row r="38" spans="1:5" x14ac:dyDescent="0.25">
      <c r="A38" s="21"/>
      <c r="B38" s="22"/>
      <c r="C38" s="2" t="s">
        <v>4</v>
      </c>
      <c r="D38" s="2">
        <v>74</v>
      </c>
      <c r="E38" s="2">
        <v>339</v>
      </c>
    </row>
    <row r="39" spans="1:5" x14ac:dyDescent="0.25">
      <c r="A39" s="23"/>
      <c r="B39" s="24"/>
      <c r="C39" s="3" t="s">
        <v>5</v>
      </c>
      <c r="D39" s="7">
        <f>SUM(D37:D38)</f>
        <v>273</v>
      </c>
      <c r="E39" s="7">
        <f>SUM(E37:E38)</f>
        <v>615</v>
      </c>
    </row>
    <row r="40" spans="1:5" x14ac:dyDescent="0.25">
      <c r="A40" s="19" t="s">
        <v>6</v>
      </c>
      <c r="B40" s="20"/>
      <c r="C40" s="2" t="s">
        <v>32</v>
      </c>
      <c r="D40" s="2">
        <v>132</v>
      </c>
      <c r="E40" s="2">
        <v>107</v>
      </c>
    </row>
    <row r="41" spans="1:5" x14ac:dyDescent="0.25">
      <c r="A41" s="21"/>
      <c r="B41" s="22"/>
      <c r="C41" s="2" t="s">
        <v>8</v>
      </c>
      <c r="D41" s="2">
        <v>80</v>
      </c>
      <c r="E41" s="2">
        <v>265</v>
      </c>
    </row>
    <row r="42" spans="1:5" x14ac:dyDescent="0.25">
      <c r="A42" s="21"/>
      <c r="B42" s="22"/>
      <c r="C42" s="2" t="s">
        <v>9</v>
      </c>
      <c r="D42" s="2">
        <v>60</v>
      </c>
      <c r="E42" s="2">
        <v>132</v>
      </c>
    </row>
    <row r="43" spans="1:5" x14ac:dyDescent="0.25">
      <c r="A43" s="21"/>
      <c r="B43" s="22"/>
      <c r="C43" s="2" t="s">
        <v>10</v>
      </c>
      <c r="D43" s="2">
        <v>11</v>
      </c>
      <c r="E43" s="2">
        <v>114</v>
      </c>
    </row>
    <row r="44" spans="1:5" x14ac:dyDescent="0.25">
      <c r="A44" s="23"/>
      <c r="B44" s="24"/>
      <c r="C44" s="3" t="s">
        <v>31</v>
      </c>
      <c r="D44" s="7">
        <f>SUM(D40:D43)</f>
        <v>283</v>
      </c>
      <c r="E44" s="7">
        <f>SUM(E40:E43)</f>
        <v>618</v>
      </c>
    </row>
    <row r="45" spans="1:5" x14ac:dyDescent="0.25">
      <c r="A45" s="19" t="s">
        <v>11</v>
      </c>
      <c r="B45" s="20"/>
      <c r="C45" s="2" t="s">
        <v>12</v>
      </c>
      <c r="D45" s="2">
        <v>3</v>
      </c>
      <c r="E45" s="2">
        <v>7</v>
      </c>
    </row>
    <row r="46" spans="1:5" x14ac:dyDescent="0.25">
      <c r="A46" s="21"/>
      <c r="B46" s="22"/>
      <c r="C46" s="2" t="s">
        <v>13</v>
      </c>
      <c r="D46" s="2">
        <v>0</v>
      </c>
      <c r="E46" s="2">
        <v>36</v>
      </c>
    </row>
    <row r="47" spans="1:5" x14ac:dyDescent="0.25">
      <c r="A47" s="21"/>
      <c r="B47" s="22"/>
      <c r="C47" s="2" t="s">
        <v>14</v>
      </c>
      <c r="D47" s="2">
        <v>7</v>
      </c>
      <c r="E47" s="2">
        <v>43</v>
      </c>
    </row>
    <row r="48" spans="1:5" x14ac:dyDescent="0.25">
      <c r="A48" s="21"/>
      <c r="B48" s="22"/>
      <c r="C48" s="2" t="s">
        <v>15</v>
      </c>
      <c r="D48" s="2">
        <v>5</v>
      </c>
      <c r="E48" s="2">
        <v>27</v>
      </c>
    </row>
    <row r="49" spans="1:5" x14ac:dyDescent="0.25">
      <c r="A49" s="21"/>
      <c r="B49" s="22"/>
      <c r="C49" s="2" t="s">
        <v>16</v>
      </c>
      <c r="D49" s="2">
        <v>12</v>
      </c>
      <c r="E49" s="2">
        <v>31</v>
      </c>
    </row>
    <row r="50" spans="1:5" x14ac:dyDescent="0.25">
      <c r="A50" s="21"/>
      <c r="B50" s="22"/>
      <c r="C50" s="2" t="s">
        <v>17</v>
      </c>
      <c r="D50" s="2">
        <v>0</v>
      </c>
      <c r="E50" s="2">
        <v>15</v>
      </c>
    </row>
    <row r="51" spans="1:5" x14ac:dyDescent="0.25">
      <c r="A51" s="21"/>
      <c r="B51" s="22"/>
      <c r="C51" s="2" t="s">
        <v>18</v>
      </c>
      <c r="D51" s="2">
        <v>6</v>
      </c>
      <c r="E51" s="2">
        <v>16</v>
      </c>
    </row>
    <row r="52" spans="1:5" x14ac:dyDescent="0.25">
      <c r="A52" s="21"/>
      <c r="B52" s="22"/>
      <c r="C52" s="2" t="s">
        <v>19</v>
      </c>
      <c r="D52" s="2">
        <v>19</v>
      </c>
      <c r="E52" s="2">
        <v>37</v>
      </c>
    </row>
    <row r="53" spans="1:5" x14ac:dyDescent="0.25">
      <c r="A53" s="21"/>
      <c r="B53" s="22"/>
      <c r="C53" s="2" t="s">
        <v>20</v>
      </c>
      <c r="D53" s="2">
        <v>0</v>
      </c>
      <c r="E53" s="2">
        <v>45</v>
      </c>
    </row>
    <row r="54" spans="1:5" x14ac:dyDescent="0.25">
      <c r="A54" s="21"/>
      <c r="B54" s="22"/>
      <c r="C54" s="2" t="s">
        <v>21</v>
      </c>
      <c r="D54" s="2">
        <v>0</v>
      </c>
      <c r="E54" s="2">
        <v>1</v>
      </c>
    </row>
    <row r="55" spans="1:5" x14ac:dyDescent="0.25">
      <c r="A55" s="21"/>
      <c r="B55" s="22"/>
      <c r="C55" s="2" t="s">
        <v>22</v>
      </c>
      <c r="D55" s="2">
        <v>5</v>
      </c>
      <c r="E55" s="2">
        <v>20</v>
      </c>
    </row>
    <row r="56" spans="1:5" x14ac:dyDescent="0.25">
      <c r="A56" s="21"/>
      <c r="B56" s="22"/>
      <c r="C56" s="2" t="s">
        <v>23</v>
      </c>
      <c r="D56" s="2">
        <v>5</v>
      </c>
      <c r="E56" s="2">
        <v>114</v>
      </c>
    </row>
    <row r="57" spans="1:5" x14ac:dyDescent="0.25">
      <c r="A57" s="23"/>
      <c r="B57" s="24"/>
      <c r="C57" s="3" t="s">
        <v>24</v>
      </c>
      <c r="D57" s="7">
        <f>SUM(D45:D56)</f>
        <v>62</v>
      </c>
      <c r="E57" s="7">
        <f>SUM(E45:E56)</f>
        <v>392</v>
      </c>
    </row>
    <row r="58" spans="1:5" x14ac:dyDescent="0.25">
      <c r="A58" s="25"/>
      <c r="B58" s="26"/>
      <c r="C58" s="10" t="s">
        <v>25</v>
      </c>
      <c r="D58" s="7">
        <f>SUM(D39,D44,D57)</f>
        <v>618</v>
      </c>
      <c r="E58" s="18">
        <f>SUM(E39,E44,E57)</f>
        <v>1625</v>
      </c>
    </row>
  </sheetData>
  <mergeCells count="19">
    <mergeCell ref="A58:B58"/>
    <mergeCell ref="C33:C36"/>
    <mergeCell ref="D33:D36"/>
    <mergeCell ref="E33:E36"/>
    <mergeCell ref="A37:B39"/>
    <mergeCell ref="A40:B44"/>
    <mergeCell ref="A33:B36"/>
    <mergeCell ref="A45:B57"/>
    <mergeCell ref="A7:B9"/>
    <mergeCell ref="A10:B14"/>
    <mergeCell ref="A15:B27"/>
    <mergeCell ref="A28:B28"/>
    <mergeCell ref="A1:K1"/>
    <mergeCell ref="A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D36" sqref="D36"/>
    </sheetView>
  </sheetViews>
  <sheetFormatPr defaultRowHeight="15" x14ac:dyDescent="0.25"/>
  <cols>
    <col min="4" max="4" width="22.42578125" customWidth="1"/>
    <col min="5" max="5" width="18.7109375" customWidth="1"/>
    <col min="6" max="6" width="19.85546875" customWidth="1"/>
    <col min="12" max="12" width="23.28515625" customWidth="1"/>
  </cols>
  <sheetData>
    <row r="1" spans="1:12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4"/>
      <c r="L1" s="4"/>
    </row>
    <row r="3" spans="1:12" x14ac:dyDescent="0.25">
      <c r="A3" s="28" t="s">
        <v>1</v>
      </c>
      <c r="B3" s="28"/>
      <c r="C3" s="28" t="s">
        <v>26</v>
      </c>
      <c r="D3" s="29" t="s">
        <v>28</v>
      </c>
      <c r="E3" s="29" t="s">
        <v>27</v>
      </c>
      <c r="F3" s="29" t="s">
        <v>29</v>
      </c>
    </row>
    <row r="4" spans="1:12" x14ac:dyDescent="0.25">
      <c r="A4" s="28"/>
      <c r="B4" s="28"/>
      <c r="C4" s="28"/>
      <c r="D4" s="28"/>
      <c r="E4" s="28"/>
      <c r="F4" s="28"/>
    </row>
    <row r="5" spans="1:12" x14ac:dyDescent="0.25">
      <c r="A5" s="28"/>
      <c r="B5" s="28"/>
      <c r="C5" s="28"/>
      <c r="D5" s="28"/>
      <c r="E5" s="28"/>
      <c r="F5" s="28"/>
    </row>
    <row r="6" spans="1:12" x14ac:dyDescent="0.25">
      <c r="A6" s="28"/>
      <c r="B6" s="28"/>
      <c r="C6" s="28"/>
      <c r="D6" s="28"/>
      <c r="E6" s="28"/>
      <c r="F6" s="28"/>
      <c r="H6" s="11"/>
    </row>
    <row r="7" spans="1:12" x14ac:dyDescent="0.25">
      <c r="A7" s="19" t="s">
        <v>2</v>
      </c>
      <c r="B7" s="20"/>
      <c r="C7" s="2" t="s">
        <v>3</v>
      </c>
      <c r="D7" s="2">
        <v>866</v>
      </c>
      <c r="E7" s="2">
        <v>625</v>
      </c>
      <c r="F7" s="9">
        <f>E7/D7</f>
        <v>0.72170900692840645</v>
      </c>
      <c r="G7" s="13">
        <f>$F$28</f>
        <v>0.67731367731367731</v>
      </c>
      <c r="H7" s="13">
        <v>0.5</v>
      </c>
    </row>
    <row r="8" spans="1:12" x14ac:dyDescent="0.25">
      <c r="A8" s="21"/>
      <c r="B8" s="22"/>
      <c r="C8" s="2" t="s">
        <v>4</v>
      </c>
      <c r="D8" s="2">
        <v>563</v>
      </c>
      <c r="E8" s="2">
        <v>451</v>
      </c>
      <c r="F8" s="9">
        <f t="shared" ref="F8:F28" si="0">E8/D8</f>
        <v>0.80106571936056836</v>
      </c>
      <c r="G8" s="13">
        <f t="shared" ref="G8:G27" si="1">$F$28</f>
        <v>0.67731367731367731</v>
      </c>
      <c r="H8" s="13">
        <v>0.5</v>
      </c>
    </row>
    <row r="9" spans="1:12" x14ac:dyDescent="0.25">
      <c r="A9" s="23"/>
      <c r="B9" s="24"/>
      <c r="C9" s="3" t="s">
        <v>5</v>
      </c>
      <c r="D9" s="7">
        <f>SUM(D7:D8)</f>
        <v>1429</v>
      </c>
      <c r="E9" s="7">
        <v>1076</v>
      </c>
      <c r="F9" s="8">
        <f t="shared" si="0"/>
        <v>0.75297410776766971</v>
      </c>
      <c r="G9" s="13">
        <f t="shared" si="1"/>
        <v>0.67731367731367731</v>
      </c>
      <c r="H9" s="13">
        <v>0.5</v>
      </c>
    </row>
    <row r="10" spans="1:12" x14ac:dyDescent="0.25">
      <c r="A10" s="19" t="s">
        <v>6</v>
      </c>
      <c r="B10" s="20"/>
      <c r="C10" s="2" t="s">
        <v>7</v>
      </c>
      <c r="D10" s="2">
        <v>389</v>
      </c>
      <c r="E10" s="2">
        <v>260</v>
      </c>
      <c r="F10" s="9">
        <f t="shared" si="0"/>
        <v>0.66838046272493579</v>
      </c>
      <c r="G10" s="13">
        <f t="shared" si="1"/>
        <v>0.67731367731367731</v>
      </c>
      <c r="H10" s="13">
        <v>0.5</v>
      </c>
    </row>
    <row r="11" spans="1:12" x14ac:dyDescent="0.25">
      <c r="A11" s="21"/>
      <c r="B11" s="22"/>
      <c r="C11" s="2" t="s">
        <v>8</v>
      </c>
      <c r="D11" s="2">
        <v>377</v>
      </c>
      <c r="E11" s="2">
        <v>336</v>
      </c>
      <c r="F11" s="9">
        <f t="shared" si="0"/>
        <v>0.89124668435013266</v>
      </c>
      <c r="G11" s="13">
        <f t="shared" si="1"/>
        <v>0.67731367731367731</v>
      </c>
      <c r="H11" s="13">
        <v>0.5</v>
      </c>
    </row>
    <row r="12" spans="1:12" x14ac:dyDescent="0.25">
      <c r="A12" s="21"/>
      <c r="B12" s="22"/>
      <c r="C12" s="2" t="s">
        <v>9</v>
      </c>
      <c r="D12" s="2">
        <v>361</v>
      </c>
      <c r="E12" s="2">
        <v>247</v>
      </c>
      <c r="F12" s="9">
        <f t="shared" si="0"/>
        <v>0.68421052631578949</v>
      </c>
      <c r="G12" s="13">
        <f t="shared" si="1"/>
        <v>0.67731367731367731</v>
      </c>
      <c r="H12" s="13">
        <v>0.5</v>
      </c>
    </row>
    <row r="13" spans="1:12" x14ac:dyDescent="0.25">
      <c r="A13" s="21"/>
      <c r="B13" s="22"/>
      <c r="C13" s="2" t="s">
        <v>10</v>
      </c>
      <c r="D13" s="2">
        <v>203</v>
      </c>
      <c r="E13" s="2">
        <v>135</v>
      </c>
      <c r="F13" s="9">
        <f t="shared" si="0"/>
        <v>0.66502463054187189</v>
      </c>
      <c r="G13" s="13">
        <f t="shared" si="1"/>
        <v>0.67731367731367731</v>
      </c>
      <c r="H13" s="13">
        <v>0.5</v>
      </c>
    </row>
    <row r="14" spans="1:12" x14ac:dyDescent="0.25">
      <c r="A14" s="23"/>
      <c r="B14" s="24"/>
      <c r="C14" s="3" t="s">
        <v>31</v>
      </c>
      <c r="D14" s="7">
        <f>SUM(D10:D13)</f>
        <v>1330</v>
      </c>
      <c r="E14" s="7">
        <v>978</v>
      </c>
      <c r="F14" s="8">
        <f t="shared" si="0"/>
        <v>0.73533834586466162</v>
      </c>
      <c r="G14" s="13">
        <f t="shared" si="1"/>
        <v>0.67731367731367731</v>
      </c>
      <c r="H14" s="13">
        <v>0.5</v>
      </c>
    </row>
    <row r="15" spans="1:12" x14ac:dyDescent="0.25">
      <c r="A15" s="19" t="s">
        <v>11</v>
      </c>
      <c r="B15" s="20"/>
      <c r="C15" s="2" t="s">
        <v>12</v>
      </c>
      <c r="D15" s="2">
        <v>12</v>
      </c>
      <c r="E15" s="2">
        <v>5</v>
      </c>
      <c r="F15" s="9">
        <f t="shared" si="0"/>
        <v>0.41666666666666669</v>
      </c>
      <c r="G15" s="13">
        <f t="shared" si="1"/>
        <v>0.67731367731367731</v>
      </c>
      <c r="H15" s="13">
        <v>0.5</v>
      </c>
    </row>
    <row r="16" spans="1:12" x14ac:dyDescent="0.25">
      <c r="A16" s="21"/>
      <c r="B16" s="22"/>
      <c r="C16" s="2" t="s">
        <v>13</v>
      </c>
      <c r="D16" s="2">
        <v>47</v>
      </c>
      <c r="E16" s="2">
        <v>31</v>
      </c>
      <c r="F16" s="9">
        <f t="shared" si="0"/>
        <v>0.65957446808510634</v>
      </c>
      <c r="G16" s="13">
        <f t="shared" si="1"/>
        <v>0.67731367731367731</v>
      </c>
      <c r="H16" s="13">
        <v>0.5</v>
      </c>
    </row>
    <row r="17" spans="1:8" x14ac:dyDescent="0.25">
      <c r="A17" s="21"/>
      <c r="B17" s="22"/>
      <c r="C17" s="2" t="s">
        <v>14</v>
      </c>
      <c r="D17" s="2">
        <v>66</v>
      </c>
      <c r="E17" s="2">
        <v>42</v>
      </c>
      <c r="F17" s="9">
        <f t="shared" si="0"/>
        <v>0.63636363636363635</v>
      </c>
      <c r="G17" s="13">
        <f t="shared" si="1"/>
        <v>0.67731367731367731</v>
      </c>
      <c r="H17" s="13">
        <v>0.5</v>
      </c>
    </row>
    <row r="18" spans="1:8" x14ac:dyDescent="0.25">
      <c r="A18" s="21"/>
      <c r="B18" s="22"/>
      <c r="C18" s="2" t="s">
        <v>15</v>
      </c>
      <c r="D18" s="2">
        <v>76</v>
      </c>
      <c r="E18" s="2">
        <v>28</v>
      </c>
      <c r="F18" s="9">
        <f t="shared" si="0"/>
        <v>0.36842105263157893</v>
      </c>
      <c r="G18" s="13">
        <f t="shared" si="1"/>
        <v>0.67731367731367731</v>
      </c>
      <c r="H18" s="13">
        <v>0.5</v>
      </c>
    </row>
    <row r="19" spans="1:8" x14ac:dyDescent="0.25">
      <c r="A19" s="21"/>
      <c r="B19" s="22"/>
      <c r="C19" s="2" t="s">
        <v>16</v>
      </c>
      <c r="D19" s="2">
        <v>93</v>
      </c>
      <c r="E19" s="2">
        <v>44</v>
      </c>
      <c r="F19" s="9">
        <f t="shared" si="0"/>
        <v>0.4731182795698925</v>
      </c>
      <c r="G19" s="13">
        <f t="shared" si="1"/>
        <v>0.67731367731367731</v>
      </c>
      <c r="H19" s="13">
        <v>0.5</v>
      </c>
    </row>
    <row r="20" spans="1:8" x14ac:dyDescent="0.25">
      <c r="A20" s="21"/>
      <c r="B20" s="22"/>
      <c r="C20" s="2" t="s">
        <v>17</v>
      </c>
      <c r="D20" s="2">
        <v>45</v>
      </c>
      <c r="E20" s="2">
        <v>18</v>
      </c>
      <c r="F20" s="9">
        <f t="shared" si="0"/>
        <v>0.4</v>
      </c>
      <c r="G20" s="13">
        <f t="shared" si="1"/>
        <v>0.67731367731367731</v>
      </c>
      <c r="H20" s="13">
        <v>0.5</v>
      </c>
    </row>
    <row r="21" spans="1:8" x14ac:dyDescent="0.25">
      <c r="A21" s="21"/>
      <c r="B21" s="22"/>
      <c r="C21" s="2" t="s">
        <v>18</v>
      </c>
      <c r="D21" s="2">
        <v>54</v>
      </c>
      <c r="E21" s="2">
        <v>37</v>
      </c>
      <c r="F21" s="9">
        <f t="shared" si="0"/>
        <v>0.68518518518518523</v>
      </c>
      <c r="G21" s="13">
        <f t="shared" si="1"/>
        <v>0.67731367731367731</v>
      </c>
      <c r="H21" s="13">
        <v>0.5</v>
      </c>
    </row>
    <row r="22" spans="1:8" x14ac:dyDescent="0.25">
      <c r="A22" s="21"/>
      <c r="B22" s="22"/>
      <c r="C22" s="2" t="s">
        <v>19</v>
      </c>
      <c r="D22" s="2">
        <v>181</v>
      </c>
      <c r="E22" s="2">
        <v>25</v>
      </c>
      <c r="F22" s="9">
        <f t="shared" si="0"/>
        <v>0.13812154696132597</v>
      </c>
      <c r="G22" s="13">
        <f t="shared" si="1"/>
        <v>0.67731367731367731</v>
      </c>
      <c r="H22" s="13">
        <v>0.5</v>
      </c>
    </row>
    <row r="23" spans="1:8" x14ac:dyDescent="0.25">
      <c r="A23" s="21"/>
      <c r="B23" s="22"/>
      <c r="C23" s="2" t="s">
        <v>20</v>
      </c>
      <c r="D23" s="2">
        <v>95</v>
      </c>
      <c r="E23" s="2">
        <v>43</v>
      </c>
      <c r="F23" s="9">
        <f t="shared" si="0"/>
        <v>0.45263157894736844</v>
      </c>
      <c r="G23" s="13">
        <f t="shared" si="1"/>
        <v>0.67731367731367731</v>
      </c>
      <c r="H23" s="13">
        <v>0.5</v>
      </c>
    </row>
    <row r="24" spans="1:8" x14ac:dyDescent="0.25">
      <c r="A24" s="21"/>
      <c r="B24" s="22"/>
      <c r="C24" s="2" t="s">
        <v>21</v>
      </c>
      <c r="D24" s="2">
        <v>15</v>
      </c>
      <c r="E24" s="2">
        <v>2</v>
      </c>
      <c r="F24" s="9">
        <f t="shared" si="0"/>
        <v>0.13333333333333333</v>
      </c>
      <c r="G24" s="13">
        <f t="shared" si="1"/>
        <v>0.67731367731367731</v>
      </c>
      <c r="H24" s="13">
        <v>0.5</v>
      </c>
    </row>
    <row r="25" spans="1:8" x14ac:dyDescent="0.25">
      <c r="A25" s="21"/>
      <c r="B25" s="22"/>
      <c r="C25" s="2" t="s">
        <v>22</v>
      </c>
      <c r="D25" s="2">
        <v>78</v>
      </c>
      <c r="E25" s="2">
        <v>37</v>
      </c>
      <c r="F25" s="9">
        <f t="shared" si="0"/>
        <v>0.47435897435897434</v>
      </c>
      <c r="G25" s="13">
        <f t="shared" si="1"/>
        <v>0.67731367731367731</v>
      </c>
      <c r="H25" s="13">
        <v>0.5</v>
      </c>
    </row>
    <row r="26" spans="1:8" x14ac:dyDescent="0.25">
      <c r="A26" s="21"/>
      <c r="B26" s="22"/>
      <c r="C26" s="2" t="s">
        <v>23</v>
      </c>
      <c r="D26" s="2">
        <v>142</v>
      </c>
      <c r="E26" s="2">
        <v>115</v>
      </c>
      <c r="F26" s="9">
        <f t="shared" si="0"/>
        <v>0.8098591549295775</v>
      </c>
      <c r="G26" s="13">
        <f t="shared" si="1"/>
        <v>0.67731367731367731</v>
      </c>
      <c r="H26" s="13">
        <v>0.5</v>
      </c>
    </row>
    <row r="27" spans="1:8" x14ac:dyDescent="0.25">
      <c r="A27" s="23"/>
      <c r="B27" s="24"/>
      <c r="C27" s="3" t="s">
        <v>24</v>
      </c>
      <c r="D27" s="7">
        <f>SUM(D15:D26)</f>
        <v>904</v>
      </c>
      <c r="E27" s="7">
        <v>427</v>
      </c>
      <c r="F27" s="8">
        <f>E27/D27</f>
        <v>0.47234513274336282</v>
      </c>
      <c r="G27" s="13">
        <f t="shared" si="1"/>
        <v>0.67731367731367731</v>
      </c>
      <c r="H27" s="13">
        <v>0.5</v>
      </c>
    </row>
    <row r="28" spans="1:8" x14ac:dyDescent="0.25">
      <c r="A28" s="25"/>
      <c r="B28" s="26"/>
      <c r="C28" s="10" t="s">
        <v>25</v>
      </c>
      <c r="D28" s="7">
        <v>3663</v>
      </c>
      <c r="E28" s="7">
        <v>2481</v>
      </c>
      <c r="F28" s="8">
        <f t="shared" si="0"/>
        <v>0.67731367731367731</v>
      </c>
    </row>
  </sheetData>
  <mergeCells count="10">
    <mergeCell ref="A28:B28"/>
    <mergeCell ref="A7:B9"/>
    <mergeCell ref="A10:B14"/>
    <mergeCell ref="A15:B27"/>
    <mergeCell ref="A1:J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Pille Lõmps</cp:lastModifiedBy>
  <dcterms:created xsi:type="dcterms:W3CDTF">2016-06-17T07:08:22Z</dcterms:created>
  <dcterms:modified xsi:type="dcterms:W3CDTF">2017-05-15T09:50:30Z</dcterms:modified>
</cp:coreProperties>
</file>