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7_raport\Usaldusvahemikud\"/>
    </mc:Choice>
  </mc:AlternateContent>
  <bookViews>
    <workbookView xWindow="0" yWindow="0" windowWidth="20595" windowHeight="9990" activeTab="1"/>
  </bookViews>
  <sheets>
    <sheet name="Kirjeldus" sheetId="7" r:id="rId1"/>
    <sheet name="Aruandesse2016" sheetId="11" r:id="rId2"/>
    <sheet name="Aruandesse2015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M7" i="11"/>
  <c r="L7" i="11"/>
  <c r="G7" i="11"/>
  <c r="E43" i="11" l="1"/>
  <c r="D43" i="11"/>
  <c r="C43" i="11"/>
  <c r="B43" i="11"/>
  <c r="H42" i="11"/>
  <c r="F42" i="11"/>
  <c r="H41" i="11"/>
  <c r="F41" i="11"/>
  <c r="H40" i="11"/>
  <c r="F40" i="11"/>
  <c r="H39" i="11"/>
  <c r="F39" i="11"/>
  <c r="H38" i="11"/>
  <c r="F38" i="11"/>
  <c r="H37" i="11"/>
  <c r="F37" i="11"/>
  <c r="B44" i="11" l="1"/>
  <c r="H43" i="11"/>
  <c r="F43" i="11"/>
  <c r="D44" i="11"/>
  <c r="E43" i="2"/>
  <c r="D43" i="2"/>
  <c r="C43" i="2"/>
  <c r="B43" i="2"/>
  <c r="G42" i="2"/>
  <c r="F42" i="2"/>
  <c r="G41" i="2"/>
  <c r="F41" i="2"/>
  <c r="G40" i="2"/>
  <c r="F40" i="2"/>
  <c r="G39" i="2"/>
  <c r="F39" i="2"/>
  <c r="G38" i="2"/>
  <c r="F38" i="2"/>
  <c r="G37" i="2"/>
  <c r="F37" i="2"/>
  <c r="F44" i="11" l="1"/>
  <c r="G43" i="2"/>
  <c r="F43" i="2"/>
  <c r="B44" i="2"/>
  <c r="D44" i="2"/>
  <c r="H25" i="11" l="1"/>
  <c r="H14" i="11"/>
  <c r="H9" i="11"/>
  <c r="H10" i="11"/>
  <c r="H12" i="11"/>
  <c r="H23" i="11"/>
  <c r="H16" i="11"/>
  <c r="H24" i="11"/>
  <c r="H21" i="11"/>
  <c r="H15" i="11"/>
  <c r="H8" i="11"/>
  <c r="H18" i="11"/>
  <c r="H27" i="11"/>
  <c r="H7" i="11"/>
  <c r="H17" i="11"/>
  <c r="H11" i="11"/>
  <c r="H20" i="11"/>
  <c r="H28" i="11"/>
  <c r="H26" i="11"/>
  <c r="H19" i="11"/>
  <c r="H13" i="11"/>
  <c r="H22" i="11"/>
  <c r="F44" i="2"/>
  <c r="F8" i="2" l="1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7" i="2"/>
  <c r="D27" i="2"/>
  <c r="D14" i="2"/>
  <c r="F14" i="2" s="1"/>
  <c r="D9" i="2"/>
  <c r="F9" i="2" s="1"/>
  <c r="G8" i="2" l="1"/>
  <c r="G12" i="2"/>
  <c r="G16" i="2"/>
  <c r="G20" i="2"/>
  <c r="G24" i="2"/>
  <c r="G28" i="2"/>
  <c r="G11" i="2"/>
  <c r="G23" i="2"/>
  <c r="G9" i="2"/>
  <c r="G13" i="2"/>
  <c r="G17" i="2"/>
  <c r="G21" i="2"/>
  <c r="G25" i="2"/>
  <c r="G7" i="2"/>
  <c r="G19" i="2"/>
  <c r="G10" i="2"/>
  <c r="G14" i="2"/>
  <c r="G18" i="2"/>
  <c r="G22" i="2"/>
  <c r="G26" i="2"/>
  <c r="G15" i="2"/>
  <c r="G27" i="2"/>
</calcChain>
</file>

<file path=xl/sharedStrings.xml><?xml version="1.0" encoding="utf-8"?>
<sst xmlns="http://schemas.openxmlformats.org/spreadsheetml/2006/main" count="121" uniqueCount="72">
  <si>
    <t>Haiglaliik</t>
  </si>
  <si>
    <t>Piirkondlikud</t>
  </si>
  <si>
    <t>PERH</t>
  </si>
  <si>
    <t>TÜK</t>
  </si>
  <si>
    <t>piirkH</t>
  </si>
  <si>
    <t>Keskhaiglad</t>
  </si>
  <si>
    <t>ITK</t>
  </si>
  <si>
    <t>LTKH</t>
  </si>
  <si>
    <t>IVKH</t>
  </si>
  <si>
    <t>PH</t>
  </si>
  <si>
    <t>Üldhaiglad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</si>
  <si>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</si>
  <si>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</si>
  <si>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</si>
  <si>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</si>
  <si>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</si>
  <si>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</si>
  <si>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</si>
  <si>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</si>
  <si>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</si>
  <si>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</si>
  <si>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</si>
  <si>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</si>
  <si>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</si>
  <si>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Kokku:</t>
  </si>
  <si>
    <t>Neruoloogia indikaator 9: Ägeda insuldihaige 30. päeva suremus</t>
  </si>
  <si>
    <t>Haigla</t>
  </si>
  <si>
    <t>keskH</t>
  </si>
  <si>
    <t>2015.a. vältimatu insuldidgn raviarvega pt arv</t>
  </si>
  <si>
    <t>Vanus</t>
  </si>
  <si>
    <t>Pdg 
I61.0-I61.9</t>
  </si>
  <si>
    <t>Pdg 
I63.0-I63.9</t>
  </si>
  <si>
    <t>19-44</t>
  </si>
  <si>
    <t>45-54</t>
  </si>
  <si>
    <t>55-64</t>
  </si>
  <si>
    <t>65-74</t>
  </si>
  <si>
    <t>75-84</t>
  </si>
  <si>
    <t>≥85</t>
  </si>
  <si>
    <t>2015.a. vältimatu insuldi raviarvega pt arv, kes on surnud 30päeva jooksul</t>
  </si>
  <si>
    <t>2015.a. vältimatu insuldi raviarvega pt %, kes on surnud 30 päeva jooksul</t>
  </si>
  <si>
    <t>2015.a. vältimatu insuldi raviarvega pt arv, kes on 30 päeva jooksul surnud</t>
  </si>
  <si>
    <t>2015.a. vältimatu insuldi raviarvega pt osakaal, kes on 30 päeva jooksul surnud</t>
  </si>
  <si>
    <t>ITKH</t>
  </si>
  <si>
    <t>2016.a. vältimatu insuldidgn raviarvega pt arv</t>
  </si>
  <si>
    <t>2016. a. vältimatu insuldidgn raviarvega pt arv</t>
  </si>
  <si>
    <t>2016. a. vältimatu insuldi raviarvega pt arv, kes on 30 päeva jooksul surnud</t>
  </si>
  <si>
    <t>2016. a. vältimatu insuldi raviarvega pt osakaal, kes on 30 päeva jooksul surnud</t>
  </si>
  <si>
    <t>2016.a. vältimatu insuldi raviarvega pt %, kes on surnud 30 päeva jooksul</t>
  </si>
  <si>
    <t>2016.a. vältimatu insuldi raviarvega pt arv, kes on surnud 30päeva jooksul</t>
  </si>
  <si>
    <t>2016. a. Põhidiagoos 
I61.0-I61.9 (Intratserebraalne hemorraagia e peaajusisene verevalum )</t>
  </si>
  <si>
    <t>2016. a. Põhidiagnoos
I63.0-I63.9 (Peaajuinfarkt)</t>
  </si>
  <si>
    <t>2015. a. Põhidiagoos 
I61.0-I61.9 (Intratserebraalne hemorraagia e peaajusisene verevalum )</t>
  </si>
  <si>
    <t>2015. a. Põhidiagnoos
I63.0-I63.9 (Peaajuinfarkt)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</si>
  <si>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</si>
  <si>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</si>
  <si>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</si>
  <si>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</si>
  <si>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</si>
  <si>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12,4-68,4%</t>
  </si>
  <si>
    <t>8,7-40,3%</t>
  </si>
  <si>
    <t>23,6-48,1%</t>
  </si>
  <si>
    <t>25,6-45,1%</t>
  </si>
  <si>
    <t>31,5-48,0%</t>
  </si>
  <si>
    <t>53,6-76,9%</t>
  </si>
  <si>
    <t>35,9-45,6%</t>
  </si>
  <si>
    <t>1,5-17,2%</t>
  </si>
  <si>
    <t>0,3-13,9%</t>
  </si>
  <si>
    <t>4,1-9,0%</t>
  </si>
  <si>
    <t>7,7-12,0%</t>
  </si>
  <si>
    <t>15,0-19,5%</t>
  </si>
  <si>
    <t>28,7-35,6%</t>
  </si>
  <si>
    <t>15,5-18,2%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</si>
</sst>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3">
    <xf numFmtId="0" fontId="0" fillId="0" borderId="0"/>
    <xf numFmtId="0" fontId="5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10" applyNumberFormat="0" applyAlignment="0" applyProtection="0"/>
    <xf numFmtId="0" fontId="16" fillId="15" borderId="11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0" applyNumberFormat="0" applyAlignment="0" applyProtection="0"/>
    <xf numFmtId="0" fontId="22" fillId="0" borderId="15" applyNumberFormat="0" applyFill="0" applyAlignment="0" applyProtection="0"/>
    <xf numFmtId="0" fontId="22" fillId="21" borderId="0" applyNumberFormat="0" applyBorder="0" applyAlignment="0" applyProtection="0"/>
    <xf numFmtId="0" fontId="5" fillId="20" borderId="10" applyNumberFormat="0" applyFont="0" applyAlignment="0" applyProtection="0"/>
    <xf numFmtId="0" fontId="23" fillId="23" borderId="16" applyNumberFormat="0" applyAlignment="0" applyProtection="0"/>
    <xf numFmtId="4" fontId="5" fillId="27" borderId="10" applyNumberFormat="0" applyProtection="0">
      <alignment vertical="center"/>
    </xf>
    <xf numFmtId="4" fontId="26" fillId="28" borderId="10" applyNumberFormat="0" applyProtection="0">
      <alignment vertical="center"/>
    </xf>
    <xf numFmtId="4" fontId="5" fillId="28" borderId="10" applyNumberFormat="0" applyProtection="0">
      <alignment horizontal="left" vertical="center" indent="1"/>
    </xf>
    <xf numFmtId="0" fontId="9" fillId="27" borderId="17" applyNumberFormat="0" applyProtection="0">
      <alignment horizontal="left" vertical="top" indent="1"/>
    </xf>
    <xf numFmtId="4" fontId="5" fillId="29" borderId="10" applyNumberFormat="0" applyProtection="0">
      <alignment horizontal="left" vertical="center" indent="1"/>
    </xf>
    <xf numFmtId="4" fontId="5" fillId="30" borderId="10" applyNumberFormat="0" applyProtection="0">
      <alignment horizontal="right" vertical="center"/>
    </xf>
    <xf numFmtId="4" fontId="5" fillId="31" borderId="10" applyNumberFormat="0" applyProtection="0">
      <alignment horizontal="right" vertical="center"/>
    </xf>
    <xf numFmtId="4" fontId="5" fillId="32" borderId="18" applyNumberFormat="0" applyProtection="0">
      <alignment horizontal="right" vertical="center"/>
    </xf>
    <xf numFmtId="4" fontId="5" fillId="33" borderId="10" applyNumberFormat="0" applyProtection="0">
      <alignment horizontal="right" vertical="center"/>
    </xf>
    <xf numFmtId="4" fontId="5" fillId="34" borderId="10" applyNumberFormat="0" applyProtection="0">
      <alignment horizontal="right" vertical="center"/>
    </xf>
    <xf numFmtId="4" fontId="5" fillId="35" borderId="10" applyNumberFormat="0" applyProtection="0">
      <alignment horizontal="right" vertical="center"/>
    </xf>
    <xf numFmtId="4" fontId="5" fillId="36" borderId="10" applyNumberFormat="0" applyProtection="0">
      <alignment horizontal="right" vertical="center"/>
    </xf>
    <xf numFmtId="4" fontId="5" fillId="37" borderId="10" applyNumberFormat="0" applyProtection="0">
      <alignment horizontal="right" vertical="center"/>
    </xf>
    <xf numFmtId="4" fontId="5" fillId="38" borderId="10" applyNumberFormat="0" applyProtection="0">
      <alignment horizontal="right" vertical="center"/>
    </xf>
    <xf numFmtId="4" fontId="5" fillId="39" borderId="18" applyNumberFormat="0" applyProtection="0">
      <alignment horizontal="left" vertical="center" indent="1"/>
    </xf>
    <xf numFmtId="4" fontId="8" fillId="40" borderId="18" applyNumberFormat="0" applyProtection="0">
      <alignment horizontal="left" vertical="center" indent="1"/>
    </xf>
    <xf numFmtId="4" fontId="8" fillId="40" borderId="18" applyNumberFormat="0" applyProtection="0">
      <alignment horizontal="left" vertical="center" indent="1"/>
    </xf>
    <xf numFmtId="4" fontId="5" fillId="41" borderId="10" applyNumberFormat="0" applyProtection="0">
      <alignment horizontal="right" vertical="center"/>
    </xf>
    <xf numFmtId="4" fontId="5" fillId="42" borderId="18" applyNumberFormat="0" applyProtection="0">
      <alignment horizontal="left" vertical="center" indent="1"/>
    </xf>
    <xf numFmtId="4" fontId="5" fillId="41" borderId="18" applyNumberFormat="0" applyProtection="0">
      <alignment horizontal="left" vertical="center" indent="1"/>
    </xf>
    <xf numFmtId="0" fontId="5" fillId="43" borderId="10" applyNumberFormat="0" applyProtection="0">
      <alignment horizontal="left" vertical="center" indent="1"/>
    </xf>
    <xf numFmtId="0" fontId="5" fillId="40" borderId="17" applyNumberFormat="0" applyProtection="0">
      <alignment horizontal="left" vertical="top" indent="1"/>
    </xf>
    <xf numFmtId="0" fontId="5" fillId="44" borderId="10" applyNumberFormat="0" applyProtection="0">
      <alignment horizontal="left" vertical="center" indent="1"/>
    </xf>
    <xf numFmtId="0" fontId="5" fillId="41" borderId="17" applyNumberFormat="0" applyProtection="0">
      <alignment horizontal="left" vertical="top" indent="1"/>
    </xf>
    <xf numFmtId="0" fontId="5" fillId="45" borderId="10" applyNumberFormat="0" applyProtection="0">
      <alignment horizontal="left" vertical="center" indent="1"/>
    </xf>
    <xf numFmtId="0" fontId="5" fillId="45" borderId="17" applyNumberFormat="0" applyProtection="0">
      <alignment horizontal="left" vertical="top" indent="1"/>
    </xf>
    <xf numFmtId="0" fontId="5" fillId="42" borderId="10" applyNumberFormat="0" applyProtection="0">
      <alignment horizontal="left" vertical="center" indent="1"/>
    </xf>
    <xf numFmtId="0" fontId="5" fillId="42" borderId="17" applyNumberFormat="0" applyProtection="0">
      <alignment horizontal="left" vertical="top" indent="1"/>
    </xf>
    <xf numFmtId="0" fontId="5" fillId="46" borderId="19" applyNumberFormat="0">
      <protection locked="0"/>
    </xf>
    <xf numFmtId="0" fontId="6" fillId="40" borderId="20" applyBorder="0"/>
    <xf numFmtId="4" fontId="7" fillId="47" borderId="17" applyNumberFormat="0" applyProtection="0">
      <alignment vertical="center"/>
    </xf>
    <xf numFmtId="4" fontId="26" fillId="48" borderId="1" applyNumberFormat="0" applyProtection="0">
      <alignment vertical="center"/>
    </xf>
    <xf numFmtId="4" fontId="7" fillId="43" borderId="17" applyNumberFormat="0" applyProtection="0">
      <alignment horizontal="left" vertical="center" indent="1"/>
    </xf>
    <xf numFmtId="0" fontId="7" fillId="47" borderId="17" applyNumberFormat="0" applyProtection="0">
      <alignment horizontal="left" vertical="top" indent="1"/>
    </xf>
    <xf numFmtId="4" fontId="5" fillId="0" borderId="10" applyNumberFormat="0" applyProtection="0">
      <alignment horizontal="right" vertical="center"/>
    </xf>
    <xf numFmtId="4" fontId="26" fillId="49" borderId="10" applyNumberFormat="0" applyProtection="0">
      <alignment horizontal="right" vertical="center"/>
    </xf>
    <xf numFmtId="4" fontId="5" fillId="29" borderId="10" applyNumberFormat="0" applyProtection="0">
      <alignment horizontal="left" vertical="center" indent="1"/>
    </xf>
    <xf numFmtId="0" fontId="7" fillId="41" borderId="17" applyNumberFormat="0" applyProtection="0">
      <alignment horizontal="left" vertical="top" indent="1"/>
    </xf>
    <xf numFmtId="4" fontId="10" fillId="50" borderId="18" applyNumberFormat="0" applyProtection="0">
      <alignment horizontal="left" vertical="center" indent="1"/>
    </xf>
    <xf numFmtId="0" fontId="5" fillId="51" borderId="1"/>
    <xf numFmtId="4" fontId="11" fillId="46" borderId="10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9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31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9" fontId="3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27" fillId="0" borderId="1" xfId="0" applyFont="1" applyBorder="1"/>
    <xf numFmtId="0" fontId="3" fillId="0" borderId="0" xfId="0" applyFont="1" applyAlignment="1">
      <alignment horizontal="left"/>
    </xf>
    <xf numFmtId="9" fontId="28" fillId="0" borderId="0" xfId="0" applyNumberFormat="1" applyFont="1"/>
    <xf numFmtId="9" fontId="27" fillId="0" borderId="1" xfId="0" applyNumberFormat="1" applyFont="1" applyBorder="1"/>
    <xf numFmtId="9" fontId="0" fillId="0" borderId="1" xfId="0" applyNumberForma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9" fontId="0" fillId="0" borderId="1" xfId="112" applyFont="1" applyBorder="1" applyAlignment="1">
      <alignment horizontal="right"/>
    </xf>
    <xf numFmtId="9" fontId="27" fillId="0" borderId="1" xfId="112" applyFont="1" applyBorder="1" applyAlignment="1">
      <alignment horizontal="right"/>
    </xf>
    <xf numFmtId="9" fontId="0" fillId="0" borderId="1" xfId="0" applyNumberFormat="1" applyBorder="1" applyAlignment="1">
      <alignment horizontal="right"/>
    </xf>
    <xf numFmtId="9" fontId="27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top" wrapText="1"/>
    </xf>
    <xf numFmtId="9" fontId="2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</cellXfs>
  <cellStyles count="113">
    <cellStyle name="Accent1 - 20%" xfId="3"/>
    <cellStyle name="Accent1 - 40%" xfId="4"/>
    <cellStyle name="Accent1 - 60%" xfId="5"/>
    <cellStyle name="Accent1 2" xfId="2"/>
    <cellStyle name="Accent1 3" xfId="87"/>
    <cellStyle name="Accent1 4" xfId="93"/>
    <cellStyle name="Accent1 5" xfId="100"/>
    <cellStyle name="Accent1 6" xfId="111"/>
    <cellStyle name="Accent2 - 20%" xfId="7"/>
    <cellStyle name="Accent2 - 40%" xfId="8"/>
    <cellStyle name="Accent2 - 60%" xfId="9"/>
    <cellStyle name="Accent2 2" xfId="6"/>
    <cellStyle name="Accent2 3" xfId="88"/>
    <cellStyle name="Accent2 4" xfId="94"/>
    <cellStyle name="Accent2 5" xfId="101"/>
    <cellStyle name="Accent2 6" xfId="110"/>
    <cellStyle name="Accent3 - 20%" xfId="11"/>
    <cellStyle name="Accent3 - 40%" xfId="12"/>
    <cellStyle name="Accent3 - 60%" xfId="13"/>
    <cellStyle name="Accent3 2" xfId="10"/>
    <cellStyle name="Accent3 3" xfId="89"/>
    <cellStyle name="Accent3 4" xfId="95"/>
    <cellStyle name="Accent3 5" xfId="102"/>
    <cellStyle name="Accent3 6" xfId="109"/>
    <cellStyle name="Accent4 - 20%" xfId="15"/>
    <cellStyle name="Accent4 - 40%" xfId="16"/>
    <cellStyle name="Accent4 - 60%" xfId="17"/>
    <cellStyle name="Accent4 2" xfId="14"/>
    <cellStyle name="Accent4 3" xfId="90"/>
    <cellStyle name="Accent4 4" xfId="96"/>
    <cellStyle name="Accent4 5" xfId="103"/>
    <cellStyle name="Accent4 6" xfId="108"/>
    <cellStyle name="Accent5 - 20%" xfId="19"/>
    <cellStyle name="Accent5 - 40%" xfId="20"/>
    <cellStyle name="Accent5 - 60%" xfId="21"/>
    <cellStyle name="Accent5 2" xfId="18"/>
    <cellStyle name="Accent5 3" xfId="91"/>
    <cellStyle name="Accent5 4" xfId="97"/>
    <cellStyle name="Accent5 5" xfId="104"/>
    <cellStyle name="Accent5 6" xfId="107"/>
    <cellStyle name="Accent6 - 20%" xfId="23"/>
    <cellStyle name="Accent6 - 40%" xfId="24"/>
    <cellStyle name="Accent6 - 60%" xfId="25"/>
    <cellStyle name="Accent6 2" xfId="22"/>
    <cellStyle name="Accent6 3" xfId="92"/>
    <cellStyle name="Accent6 4" xfId="98"/>
    <cellStyle name="Accent6 5" xfId="105"/>
    <cellStyle name="Accent6 6" xfId="106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86"/>
    <cellStyle name="Normal 4" xfId="99"/>
    <cellStyle name="Note 2" xfId="40"/>
    <cellStyle name="Output 2" xfId="41"/>
    <cellStyle name="Percent" xfId="112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Aruandesse2016!$F$3:$F$6</c:f>
              <c:strCache>
                <c:ptCount val="4"/>
                <c:pt idx="0">
                  <c:v>2016. a. vältimatu insuldi raviarvega pt osakaal, kes on 30 päeva jooksul surnud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4C-4C1C-A493-C958E700FDAA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54C-4C1C-A493-C958E700FDA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54C-4C1C-A493-C958E700FDAA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54C-4C1C-A493-C958E700FDA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54C-4C1C-A493-C958E700FDAA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F54C-4C1C-A493-C958E700FDAA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Aruandesse2016!$M$7:$M$27</c:f>
                <c:numCache>
                  <c:formatCode>General</c:formatCode>
                  <c:ptCount val="21"/>
                  <c:pt idx="0">
                    <c:v>2.9567979669631511E-2</c:v>
                  </c:pt>
                  <c:pt idx="1">
                    <c:v>3.4167832167832174E-2</c:v>
                  </c:pt>
                  <c:pt idx="2">
                    <c:v>2.1871228844738799E-2</c:v>
                  </c:pt>
                  <c:pt idx="3">
                    <c:v>4.2180929095354536E-2</c:v>
                  </c:pt>
                  <c:pt idx="4">
                    <c:v>3.606960556844549E-2</c:v>
                  </c:pt>
                  <c:pt idx="5">
                    <c:v>4.6344827586206894E-2</c:v>
                  </c:pt>
                  <c:pt idx="6">
                    <c:v>6.3454545454545486E-2</c:v>
                  </c:pt>
                  <c:pt idx="7">
                    <c:v>2.1602272727272748E-2</c:v>
                  </c:pt>
                  <c:pt idx="8">
                    <c:v>0.22276190476190477</c:v>
                  </c:pt>
                  <c:pt idx="9">
                    <c:v>0.14100000000000001</c:v>
                  </c:pt>
                  <c:pt idx="10">
                    <c:v>0.12033333333333329</c:v>
                  </c:pt>
                  <c:pt idx="11">
                    <c:v>0.11009756097560974</c:v>
                  </c:pt>
                  <c:pt idx="12">
                    <c:v>0.10095876288659794</c:v>
                  </c:pt>
                  <c:pt idx="13">
                    <c:v>0.16478947368421051</c:v>
                  </c:pt>
                  <c:pt idx="14">
                    <c:v>0.1574418604651163</c:v>
                  </c:pt>
                  <c:pt idx="15">
                    <c:v>8.2714285714285685E-2</c:v>
                  </c:pt>
                  <c:pt idx="16">
                    <c:v>0.10443010752688175</c:v>
                  </c:pt>
                  <c:pt idx="17">
                    <c:v>0.40800000000000003</c:v>
                  </c:pt>
                  <c:pt idx="18">
                    <c:v>0.1327627118644068</c:v>
                  </c:pt>
                  <c:pt idx="19">
                    <c:v>7.6138364779874235E-2</c:v>
                  </c:pt>
                  <c:pt idx="20">
                    <c:v>3.0419953596287741E-2</c:v>
                  </c:pt>
                </c:numCache>
              </c:numRef>
            </c:plus>
            <c:minus>
              <c:numRef>
                <c:f>Aruandesse2016!$L$7:$L$27</c:f>
                <c:numCache>
                  <c:formatCode>General</c:formatCode>
                  <c:ptCount val="21"/>
                  <c:pt idx="0">
                    <c:v>2.5432020330368482E-2</c:v>
                  </c:pt>
                  <c:pt idx="1">
                    <c:v>2.8832167832167827E-2</c:v>
                  </c:pt>
                  <c:pt idx="2">
                    <c:v>1.9128771155261209E-2</c:v>
                  </c:pt>
                  <c:pt idx="3">
                    <c:v>3.5819070904645478E-2</c:v>
                  </c:pt>
                  <c:pt idx="4">
                    <c:v>2.9930394431554513E-2</c:v>
                  </c:pt>
                  <c:pt idx="5">
                    <c:v>3.8655172413793099E-2</c:v>
                  </c:pt>
                  <c:pt idx="6">
                    <c:v>5.5545454545454509E-2</c:v>
                  </c:pt>
                  <c:pt idx="7">
                    <c:v>1.9397727272727261E-2</c:v>
                  </c:pt>
                  <c:pt idx="8">
                    <c:v>7.8238095238095232E-2</c:v>
                  </c:pt>
                  <c:pt idx="9">
                    <c:v>9.5000000000000015E-2</c:v>
                  </c:pt>
                  <c:pt idx="10">
                    <c:v>9.7666666666666679E-2</c:v>
                  </c:pt>
                  <c:pt idx="11">
                    <c:v>8.4902439024390236E-2</c:v>
                  </c:pt>
                  <c:pt idx="12">
                    <c:v>8.2041237113402055E-2</c:v>
                  </c:pt>
                  <c:pt idx="13">
                    <c:v>0.10121052631578946</c:v>
                  </c:pt>
                  <c:pt idx="14">
                    <c:v>0.10955813953488372</c:v>
                  </c:pt>
                  <c:pt idx="15">
                    <c:v>6.9285714285714284E-2</c:v>
                  </c:pt>
                  <c:pt idx="16">
                    <c:v>8.5569892473118248E-2</c:v>
                  </c:pt>
                  <c:pt idx="17">
                    <c:v>0.11799999999999999</c:v>
                  </c:pt>
                  <c:pt idx="18">
                    <c:v>0.10023728813559321</c:v>
                  </c:pt>
                  <c:pt idx="19">
                    <c:v>6.486163522012578E-2</c:v>
                  </c:pt>
                  <c:pt idx="20">
                    <c:v>2.8580046403712284E-2</c:v>
                  </c:pt>
                </c:numCache>
              </c:numRef>
            </c:minus>
          </c:errBars>
          <c:cat>
            <c:multiLvlStrRef>
              <c:f>Aruandesse2016!$A$7:$C$27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Aruandesse2016!$F$7:$F$27</c:f>
              <c:numCache>
                <c:formatCode>0%</c:formatCode>
                <c:ptCount val="21"/>
                <c:pt idx="0">
                  <c:v>0.18043202033036848</c:v>
                </c:pt>
                <c:pt idx="1">
                  <c:v>0.16783216783216784</c:v>
                </c:pt>
                <c:pt idx="2">
                  <c:v>0.17512877115526121</c:v>
                </c:pt>
                <c:pt idx="3">
                  <c:v>0.18581907090464547</c:v>
                </c:pt>
                <c:pt idx="4">
                  <c:v>0.12993039443155452</c:v>
                </c:pt>
                <c:pt idx="5">
                  <c:v>0.18965517241379309</c:v>
                </c:pt>
                <c:pt idx="6">
                  <c:v>0.25454545454545452</c:v>
                </c:pt>
                <c:pt idx="7">
                  <c:v>0.18039772727272727</c:v>
                </c:pt>
                <c:pt idx="8">
                  <c:v>9.5238095238095233E-2</c:v>
                </c:pt>
                <c:pt idx="9">
                  <c:v>0.2</c:v>
                </c:pt>
                <c:pt idx="10">
                  <c:v>0.29166666666666669</c:v>
                </c:pt>
                <c:pt idx="11">
                  <c:v>0.24390243902439024</c:v>
                </c:pt>
                <c:pt idx="12">
                  <c:v>0.26804123711340205</c:v>
                </c:pt>
                <c:pt idx="13">
                  <c:v>0.18421052631578946</c:v>
                </c:pt>
                <c:pt idx="14">
                  <c:v>0.23255813953488372</c:v>
                </c:pt>
                <c:pt idx="15">
                  <c:v>0.26428571428571429</c:v>
                </c:pt>
                <c:pt idx="16">
                  <c:v>0.27956989247311825</c:v>
                </c:pt>
                <c:pt idx="17">
                  <c:v>0.125</c:v>
                </c:pt>
                <c:pt idx="18">
                  <c:v>0.25423728813559321</c:v>
                </c:pt>
                <c:pt idx="19">
                  <c:v>0.25786163522012578</c:v>
                </c:pt>
                <c:pt idx="20">
                  <c:v>0.25058004640371229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4C-4C1C-A493-C958E700F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Aruandesse2016!$H$7:$H$27</c:f>
              <c:numCache>
                <c:formatCode>0%</c:formatCode>
                <c:ptCount val="21"/>
                <c:pt idx="0">
                  <c:v>0.19509506751171121</c:v>
                </c:pt>
                <c:pt idx="1">
                  <c:v>0.19509506751171121</c:v>
                </c:pt>
                <c:pt idx="2">
                  <c:v>0.19509506751171121</c:v>
                </c:pt>
                <c:pt idx="3">
                  <c:v>0.19509506751171121</c:v>
                </c:pt>
                <c:pt idx="4">
                  <c:v>0.19509506751171121</c:v>
                </c:pt>
                <c:pt idx="5">
                  <c:v>0.19509506751171121</c:v>
                </c:pt>
                <c:pt idx="6">
                  <c:v>0.19509506751171121</c:v>
                </c:pt>
                <c:pt idx="7">
                  <c:v>0.19509506751171121</c:v>
                </c:pt>
                <c:pt idx="8">
                  <c:v>0.19509506751171121</c:v>
                </c:pt>
                <c:pt idx="9">
                  <c:v>0.19509506751171121</c:v>
                </c:pt>
                <c:pt idx="10">
                  <c:v>0.19509506751171121</c:v>
                </c:pt>
                <c:pt idx="11">
                  <c:v>0.19509506751171121</c:v>
                </c:pt>
                <c:pt idx="12">
                  <c:v>0.19509506751171121</c:v>
                </c:pt>
                <c:pt idx="13">
                  <c:v>0.19509506751171121</c:v>
                </c:pt>
                <c:pt idx="14">
                  <c:v>0.19509506751171121</c:v>
                </c:pt>
                <c:pt idx="15">
                  <c:v>0.19509506751171121</c:v>
                </c:pt>
                <c:pt idx="16">
                  <c:v>0.19509506751171121</c:v>
                </c:pt>
                <c:pt idx="17">
                  <c:v>0.19509506751171121</c:v>
                </c:pt>
                <c:pt idx="18">
                  <c:v>0.19509506751171121</c:v>
                </c:pt>
                <c:pt idx="19">
                  <c:v>0.19509506751171121</c:v>
                </c:pt>
                <c:pt idx="20">
                  <c:v>0.19509506751171121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4C-4C1C-A493-C958E700FDAA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 vältimatu insuldi raviarvega pt osakaal, kes on 30 päeva jooksul surnud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0.15473441108545036</c:v>
                </c:pt>
                <c:pt idx="1">
                  <c:v>0.16341030195381884</c:v>
                </c:pt>
                <c:pt idx="2">
                  <c:v>0.15815255423372987</c:v>
                </c:pt>
                <c:pt idx="3">
                  <c:v>0.18251928020565553</c:v>
                </c:pt>
                <c:pt idx="4">
                  <c:v>0.1883289124668435</c:v>
                </c:pt>
                <c:pt idx="5">
                  <c:v>0.21606648199445982</c:v>
                </c:pt>
                <c:pt idx="6">
                  <c:v>0.33990147783251229</c:v>
                </c:pt>
                <c:pt idx="7">
                  <c:v>0.21729323308270676</c:v>
                </c:pt>
                <c:pt idx="8">
                  <c:v>0.16666666666666666</c:v>
                </c:pt>
                <c:pt idx="9">
                  <c:v>0.19148936170212766</c:v>
                </c:pt>
                <c:pt idx="10">
                  <c:v>0.34848484848484851</c:v>
                </c:pt>
                <c:pt idx="11">
                  <c:v>0.30263157894736842</c:v>
                </c:pt>
                <c:pt idx="12">
                  <c:v>0.38709677419354838</c:v>
                </c:pt>
                <c:pt idx="13">
                  <c:v>0.31111111111111112</c:v>
                </c:pt>
                <c:pt idx="14">
                  <c:v>0.22222222222222221</c:v>
                </c:pt>
                <c:pt idx="15">
                  <c:v>0.26519337016574585</c:v>
                </c:pt>
                <c:pt idx="16">
                  <c:v>0.28421052631578947</c:v>
                </c:pt>
                <c:pt idx="17">
                  <c:v>0.4</c:v>
                </c:pt>
                <c:pt idx="18">
                  <c:v>0.29487179487179488</c:v>
                </c:pt>
                <c:pt idx="19">
                  <c:v>0.28169014084507044</c:v>
                </c:pt>
                <c:pt idx="20">
                  <c:v>0.29092920353982299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4C-4C1C-A493-C958E700FDAA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0.21239421239421238</c:v>
                </c:pt>
                <c:pt idx="1">
                  <c:v>0.21239421239421238</c:v>
                </c:pt>
                <c:pt idx="2">
                  <c:v>0.21239421239421238</c:v>
                </c:pt>
                <c:pt idx="3">
                  <c:v>0.21239421239421238</c:v>
                </c:pt>
                <c:pt idx="4">
                  <c:v>0.21239421239421238</c:v>
                </c:pt>
                <c:pt idx="5">
                  <c:v>0.21239421239421238</c:v>
                </c:pt>
                <c:pt idx="6">
                  <c:v>0.21239421239421238</c:v>
                </c:pt>
                <c:pt idx="7">
                  <c:v>0.21239421239421238</c:v>
                </c:pt>
                <c:pt idx="8">
                  <c:v>0.21239421239421238</c:v>
                </c:pt>
                <c:pt idx="9">
                  <c:v>0.21239421239421238</c:v>
                </c:pt>
                <c:pt idx="10">
                  <c:v>0.21239421239421238</c:v>
                </c:pt>
                <c:pt idx="11">
                  <c:v>0.21239421239421238</c:v>
                </c:pt>
                <c:pt idx="12">
                  <c:v>0.21239421239421238</c:v>
                </c:pt>
                <c:pt idx="13">
                  <c:v>0.21239421239421238</c:v>
                </c:pt>
                <c:pt idx="14">
                  <c:v>0.21239421239421238</c:v>
                </c:pt>
                <c:pt idx="15">
                  <c:v>0.21239421239421238</c:v>
                </c:pt>
                <c:pt idx="16">
                  <c:v>0.21239421239421238</c:v>
                </c:pt>
                <c:pt idx="17">
                  <c:v>0.21239421239421238</c:v>
                </c:pt>
                <c:pt idx="18">
                  <c:v>0.21239421239421238</c:v>
                </c:pt>
                <c:pt idx="19">
                  <c:v>0.21239421239421238</c:v>
                </c:pt>
                <c:pt idx="20">
                  <c:v>0.21239421239421238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54C-4C1C-A493-C958E700FDAA}"/>
            </c:ext>
          </c:extLst>
        </c:ser>
        <c:ser>
          <c:idx val="0"/>
          <c:order val="4"/>
          <c:tx>
            <c:v>Indikaatori eesmärk &lt;15%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Aruandesse2016!$I$7:$I$27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54C-4C1C-A493-C958E700F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0.5500000000000000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ajorUnit val="5.000000000000001E-2"/>
        <c:minorUnit val="1.5000000000000003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6650890897554598E-3"/>
          <c:y val="0.81041526785895934"/>
          <c:w val="0.97529743392379775"/>
          <c:h val="0.1870007528128751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Erinevate</a:t>
            </a:r>
            <a:r>
              <a:rPr lang="et-EE" baseline="0"/>
              <a:t> vanusrühmade </a:t>
            </a:r>
            <a:r>
              <a:rPr lang="et-EE"/>
              <a:t>2016.a. vältimatu insuldi raviarvega pt %, kes</a:t>
            </a:r>
            <a:r>
              <a:rPr lang="et-EE" baseline="0"/>
              <a:t> on 30 päeva jooksul surnud</a:t>
            </a:r>
            <a:endParaRPr lang="et-EE"/>
          </a:p>
        </c:rich>
      </c:tx>
      <c:layout>
        <c:manualLayout>
          <c:xMode val="edge"/>
          <c:yMode val="edge"/>
          <c:x val="0.1147438685071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7.6229656410115809E-2"/>
          <c:y val="0.17304498909467303"/>
          <c:w val="0.8865515478533571"/>
          <c:h val="0.56837110149963654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Aruandesse2016!$F$36</c:f>
              <c:strCache>
                <c:ptCount val="1"/>
                <c:pt idx="0">
                  <c:v>2016. a. Põhidiagoos 
I61.0-I61.9 (Intratserebraalne hemorraagia e peaajusisene verevalum 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Aruandesse2016!$F$37:$F$43</c:f>
              <c:numCache>
                <c:formatCode>0%</c:formatCode>
                <c:ptCount val="7"/>
                <c:pt idx="0">
                  <c:v>0.36363636363636365</c:v>
                </c:pt>
                <c:pt idx="1">
                  <c:v>0.20689655172413793</c:v>
                </c:pt>
                <c:pt idx="2">
                  <c:v>0.34920634920634919</c:v>
                </c:pt>
                <c:pt idx="3">
                  <c:v>0.34693877551020408</c:v>
                </c:pt>
                <c:pt idx="4">
                  <c:v>0.39436619718309857</c:v>
                </c:pt>
                <c:pt idx="5">
                  <c:v>0.66176470588235292</c:v>
                </c:pt>
                <c:pt idx="6">
                  <c:v>0.40632603406326034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E-41DF-B135-8920D267D549}"/>
            </c:ext>
          </c:extLst>
        </c:ser>
        <c:ser>
          <c:idx val="5"/>
          <c:order val="1"/>
          <c:tx>
            <c:strRef>
              <c:f>Aruandesse2016!$H$36</c:f>
              <c:strCache>
                <c:ptCount val="1"/>
                <c:pt idx="0">
                  <c:v>2016. a.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Aruandesse2016!$H$37:$H$43</c:f>
              <c:numCache>
                <c:formatCode>0%</c:formatCode>
                <c:ptCount val="7"/>
                <c:pt idx="0">
                  <c:v>5.8823529411764705E-2</c:v>
                </c:pt>
                <c:pt idx="1">
                  <c:v>7.0796460176991149E-2</c:v>
                </c:pt>
                <c:pt idx="2">
                  <c:v>6.1611374407582936E-2</c:v>
                </c:pt>
                <c:pt idx="3">
                  <c:v>9.6385542168674704E-2</c:v>
                </c:pt>
                <c:pt idx="4">
                  <c:v>0.17142857142857143</c:v>
                </c:pt>
                <c:pt idx="5">
                  <c:v>0.32054794520547947</c:v>
                </c:pt>
                <c:pt idx="6">
                  <c:v>0.16811684275947794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E-41DF-B135-8920D267D549}"/>
            </c:ext>
          </c:extLst>
        </c:ser>
        <c:ser>
          <c:idx val="0"/>
          <c:order val="2"/>
          <c:tx>
            <c:strRef>
              <c:f>Aruandesse2015!$F$36</c:f>
              <c:strCache>
                <c:ptCount val="1"/>
                <c:pt idx="0">
                  <c:v>2015. a. Põhidiagoos 
I61.0-I61.9 (Intratserebraalne hemorraagia e peaajusisene verevalum 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Aruandesse2015!$F$37:$F$43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0.27777777777777779</c:v>
                </c:pt>
                <c:pt idx="2">
                  <c:v>0.22972972972972974</c:v>
                </c:pt>
                <c:pt idx="3">
                  <c:v>0.47368421052631576</c:v>
                </c:pt>
                <c:pt idx="4">
                  <c:v>0.4375</c:v>
                </c:pt>
                <c:pt idx="5">
                  <c:v>0.63492063492063489</c:v>
                </c:pt>
                <c:pt idx="6">
                  <c:v>0.41479820627802688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E-41DF-B135-8920D267D549}"/>
            </c:ext>
          </c:extLst>
        </c:ser>
        <c:ser>
          <c:idx val="1"/>
          <c:order val="3"/>
          <c:tx>
            <c:strRef>
              <c:f>Aruandesse2015!$G$36</c:f>
              <c:strCache>
                <c:ptCount val="1"/>
                <c:pt idx="0">
                  <c:v>2015. a. Põhidiagnoos
I63.0-I63.9 (Peaajuinfarkt)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Aruandesse2015!$G$37:$G$43</c:f>
              <c:numCache>
                <c:formatCode>0%</c:formatCode>
                <c:ptCount val="7"/>
                <c:pt idx="0">
                  <c:v>2.0408163265306121E-2</c:v>
                </c:pt>
                <c:pt idx="1">
                  <c:v>2.4590163934426229E-2</c:v>
                </c:pt>
                <c:pt idx="2">
                  <c:v>6.3829787234042548E-2</c:v>
                </c:pt>
                <c:pt idx="3">
                  <c:v>0.13048933500627352</c:v>
                </c:pt>
                <c:pt idx="4">
                  <c:v>0.1957857769973661</c:v>
                </c:pt>
                <c:pt idx="5">
                  <c:v>0.34206695778748181</c:v>
                </c:pt>
                <c:pt idx="6">
                  <c:v>0.18433322971712776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E-41DF-B135-8920D267D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37376291898138E-3"/>
          <c:y val="0.75342156174140207"/>
          <c:w val="0.99351626237081014"/>
          <c:h val="0.24657843825859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Aruandesse2015!$F$3:$F$6</c:f>
              <c:strCache>
                <c:ptCount val="4"/>
                <c:pt idx="0">
                  <c:v>2015.a. vältimatu insuldi raviarvega pt osakaal, kes on 30 päeva jooksul surnud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03-417C-A1FE-56125A93A4D3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3A6E-40CC-9DFA-DB488D3844B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03-417C-A1FE-56125A93A4D3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3A6E-40CC-9DFA-DB488D3844B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903-417C-A1FE-56125A93A4D3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7E1-4CDC-B8B5-6861B8B231DC}"/>
              </c:ext>
            </c:extLst>
          </c:dPt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0.15473441108545036</c:v>
                </c:pt>
                <c:pt idx="1">
                  <c:v>0.16341030195381884</c:v>
                </c:pt>
                <c:pt idx="2">
                  <c:v>0.15815255423372987</c:v>
                </c:pt>
                <c:pt idx="3">
                  <c:v>0.18251928020565553</c:v>
                </c:pt>
                <c:pt idx="4">
                  <c:v>0.1883289124668435</c:v>
                </c:pt>
                <c:pt idx="5">
                  <c:v>0.21606648199445982</c:v>
                </c:pt>
                <c:pt idx="6">
                  <c:v>0.33990147783251229</c:v>
                </c:pt>
                <c:pt idx="7">
                  <c:v>0.21729323308270676</c:v>
                </c:pt>
                <c:pt idx="8">
                  <c:v>0.16666666666666666</c:v>
                </c:pt>
                <c:pt idx="9">
                  <c:v>0.19148936170212766</c:v>
                </c:pt>
                <c:pt idx="10">
                  <c:v>0.34848484848484851</c:v>
                </c:pt>
                <c:pt idx="11">
                  <c:v>0.30263157894736842</c:v>
                </c:pt>
                <c:pt idx="12">
                  <c:v>0.38709677419354838</c:v>
                </c:pt>
                <c:pt idx="13">
                  <c:v>0.31111111111111112</c:v>
                </c:pt>
                <c:pt idx="14">
                  <c:v>0.22222222222222221</c:v>
                </c:pt>
                <c:pt idx="15">
                  <c:v>0.26519337016574585</c:v>
                </c:pt>
                <c:pt idx="16">
                  <c:v>0.28421052631578947</c:v>
                </c:pt>
                <c:pt idx="17">
                  <c:v>0.4</c:v>
                </c:pt>
                <c:pt idx="18">
                  <c:v>0.29487179487179488</c:v>
                </c:pt>
                <c:pt idx="19">
                  <c:v>0.28169014084507044</c:v>
                </c:pt>
                <c:pt idx="20">
                  <c:v>0.29092920353982299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E1-4CDC-B8B5-6861B8B23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0.21239421239421238</c:v>
                </c:pt>
                <c:pt idx="1">
                  <c:v>0.21239421239421238</c:v>
                </c:pt>
                <c:pt idx="2">
                  <c:v>0.21239421239421238</c:v>
                </c:pt>
                <c:pt idx="3">
                  <c:v>0.21239421239421238</c:v>
                </c:pt>
                <c:pt idx="4">
                  <c:v>0.21239421239421238</c:v>
                </c:pt>
                <c:pt idx="5">
                  <c:v>0.21239421239421238</c:v>
                </c:pt>
                <c:pt idx="6">
                  <c:v>0.21239421239421238</c:v>
                </c:pt>
                <c:pt idx="7">
                  <c:v>0.21239421239421238</c:v>
                </c:pt>
                <c:pt idx="8">
                  <c:v>0.21239421239421238</c:v>
                </c:pt>
                <c:pt idx="9">
                  <c:v>0.21239421239421238</c:v>
                </c:pt>
                <c:pt idx="10">
                  <c:v>0.21239421239421238</c:v>
                </c:pt>
                <c:pt idx="11">
                  <c:v>0.21239421239421238</c:v>
                </c:pt>
                <c:pt idx="12">
                  <c:v>0.21239421239421238</c:v>
                </c:pt>
                <c:pt idx="13">
                  <c:v>0.21239421239421238</c:v>
                </c:pt>
                <c:pt idx="14">
                  <c:v>0.21239421239421238</c:v>
                </c:pt>
                <c:pt idx="15">
                  <c:v>0.21239421239421238</c:v>
                </c:pt>
                <c:pt idx="16">
                  <c:v>0.21239421239421238</c:v>
                </c:pt>
                <c:pt idx="17">
                  <c:v>0.21239421239421238</c:v>
                </c:pt>
                <c:pt idx="18">
                  <c:v>0.21239421239421238</c:v>
                </c:pt>
                <c:pt idx="19">
                  <c:v>0.21239421239421238</c:v>
                </c:pt>
                <c:pt idx="20">
                  <c:v>0.21239421239421238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E1-4CDC-B8B5-6861B8B231DC}"/>
            </c:ext>
          </c:extLst>
        </c:ser>
        <c:ser>
          <c:idx val="0"/>
          <c:order val="2"/>
          <c:tx>
            <c:v>Indikaatori eesmärk &lt;15%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Aruandesse2015!$H$7:$H$27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03-417C-A1FE-56125A93A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513135937879966E-2"/>
          <c:y val="0.84400699912510924"/>
          <c:w val="0.77014209674709688"/>
          <c:h val="0.11024741093409837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Erinevate</a:t>
            </a:r>
            <a:r>
              <a:rPr lang="et-EE" baseline="0"/>
              <a:t> vanusrühmade </a:t>
            </a:r>
            <a:r>
              <a:rPr lang="et-EE"/>
              <a:t>2015.a. vältimatu insuldi raviarvega pt %, kes</a:t>
            </a:r>
            <a:r>
              <a:rPr lang="et-EE" baseline="0"/>
              <a:t> on 30 päeva jooksul surnud</a:t>
            </a:r>
            <a:endParaRPr lang="et-E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0"/>
          <c:tx>
            <c:strRef>
              <c:f>Aruandesse2015!$F$36</c:f>
              <c:strCache>
                <c:ptCount val="1"/>
                <c:pt idx="0">
                  <c:v>2015. a. Põhidiagoos 
I61.0-I61.9 (Intratserebraalne hemorraagia e peaajusisene verevalum 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Aruandesse2015!$F$37:$F$43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0.27777777777777779</c:v>
                </c:pt>
                <c:pt idx="2">
                  <c:v>0.22972972972972974</c:v>
                </c:pt>
                <c:pt idx="3">
                  <c:v>0.47368421052631576</c:v>
                </c:pt>
                <c:pt idx="4">
                  <c:v>0.4375</c:v>
                </c:pt>
                <c:pt idx="5">
                  <c:v>0.63492063492063489</c:v>
                </c:pt>
                <c:pt idx="6">
                  <c:v>0.41479820627802688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D-4B4A-8293-0C81AD81A3CE}"/>
            </c:ext>
          </c:extLst>
        </c:ser>
        <c:ser>
          <c:idx val="5"/>
          <c:order val="1"/>
          <c:tx>
            <c:strRef>
              <c:f>Aruandesse2015!$G$36</c:f>
              <c:strCache>
                <c:ptCount val="1"/>
                <c:pt idx="0">
                  <c:v>2015. a.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Aruandesse2015!$G$37:$G$43</c:f>
              <c:numCache>
                <c:formatCode>0%</c:formatCode>
                <c:ptCount val="7"/>
                <c:pt idx="0">
                  <c:v>2.0408163265306121E-2</c:v>
                </c:pt>
                <c:pt idx="1">
                  <c:v>2.4590163934426229E-2</c:v>
                </c:pt>
                <c:pt idx="2">
                  <c:v>6.3829787234042548E-2</c:v>
                </c:pt>
                <c:pt idx="3">
                  <c:v>0.13048933500627352</c:v>
                </c:pt>
                <c:pt idx="4">
                  <c:v>0.1957857769973661</c:v>
                </c:pt>
                <c:pt idx="5">
                  <c:v>0.34206695778748181</c:v>
                </c:pt>
                <c:pt idx="6">
                  <c:v>0.18433322971712776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D-4B4A-8293-0C81AD81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07327209098862"/>
          <c:y val="0.84731824605840356"/>
          <c:w val="0.83552012248468943"/>
          <c:h val="0.13403373529357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267200" cy="44291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9: Ägeda insuldihaige 30. päeva suremus.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Nimetus:</a:t>
          </a:r>
        </a:p>
        <a:p>
          <a:pPr algn="l"/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Ägeda insuldihaige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30. päeva suremus.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  <a:r>
            <a:rPr lang="et-EE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n-US" sz="1200" b="1" u="none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statsionaarne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Põhidiagnoos RHK I61.0-I61.9 või RHK I63.0-I63.9 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Surma kuupäev 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Patsiendid alates 19.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eluaastast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Valim sisalda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</a:t>
          </a: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vältimatuid </a:t>
          </a: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raviarveid</a:t>
          </a:r>
          <a:endParaRPr lang="et-EE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ägeda insuldihaige 30.päeva suremust.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Arvesse lähevad patsiendid, kes on erakorraliselt hospitaliseeritud statsionaarsele ravile ja surnud 30 päeva jooksul (kaasa arvatud 30. päev)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Korduva hospitaliseerimise puhul algab arvestus esimesest hospitaliseerimisest ja sinna juurde arvestatakse ka isiku surmakuupäev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sõltumata, millises raviasutuses on väljastatud surmakuupäevaga arve.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2</xdr:row>
      <xdr:rowOff>76200</xdr:rowOff>
    </xdr:from>
    <xdr:to>
      <xdr:col>15</xdr:col>
      <xdr:colOff>257175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D267DD-E537-495A-A171-4170AEF3B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190498</xdr:colOff>
      <xdr:row>31</xdr:row>
      <xdr:rowOff>123825</xdr:rowOff>
    </xdr:from>
    <xdr:to>
      <xdr:col>16</xdr:col>
      <xdr:colOff>76200</xdr:colOff>
      <xdr:row>45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67F238-F62E-4224-B3B6-AE70DB552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</xdr:row>
      <xdr:rowOff>57150</xdr:rowOff>
    </xdr:from>
    <xdr:to>
      <xdr:col>14</xdr:col>
      <xdr:colOff>85725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219074</xdr:colOff>
      <xdr:row>32</xdr:row>
      <xdr:rowOff>66675</xdr:rowOff>
    </xdr:from>
    <xdr:to>
      <xdr:col>12</xdr:col>
      <xdr:colOff>1743075</xdr:colOff>
      <xdr:row>45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I22" sqref="I22"/>
    </sheetView>
  </sheetViews>
  <sheetFormatPr defaultRowHeight="15" x14ac:dyDescent="0.25"/>
  <sheetData>
    <row r="1" spans="1:1" ht="15.75" x14ac:dyDescent="0.25">
      <c r="A1" s="1"/>
    </row>
    <row r="27" spans="1:7" x14ac:dyDescent="0.25">
      <c r="A27" s="11"/>
      <c r="B27" s="12"/>
      <c r="C27" s="12"/>
      <c r="D27" s="12"/>
      <c r="E27" s="12"/>
      <c r="F27" s="12"/>
      <c r="G27" s="12"/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/>
      <c r="B29" s="12"/>
      <c r="C29" s="12"/>
      <c r="D29" s="12"/>
      <c r="E29" s="12"/>
      <c r="F29" s="12"/>
      <c r="G29" s="12"/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2"/>
      <c r="B31" s="12"/>
      <c r="C31" s="12"/>
      <c r="D31" s="12"/>
      <c r="E31" s="12"/>
      <c r="F31" s="12"/>
      <c r="G31" s="12"/>
    </row>
    <row r="32" spans="1:7" x14ac:dyDescent="0.25">
      <c r="A32" s="12"/>
      <c r="B32" s="12"/>
      <c r="C32" s="12"/>
      <c r="D32" s="12"/>
      <c r="E32" s="12"/>
      <c r="F32" s="12"/>
      <c r="G32" s="12"/>
    </row>
    <row r="34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D35" sqref="D35:E35"/>
    </sheetView>
  </sheetViews>
  <sheetFormatPr defaultRowHeight="15" x14ac:dyDescent="0.25"/>
  <cols>
    <col min="4" max="4" width="17.140625" customWidth="1"/>
    <col min="5" max="5" width="17.7109375" customWidth="1"/>
    <col min="6" max="6" width="21.28515625" customWidth="1"/>
    <col min="7" max="7" width="15.5703125" customWidth="1"/>
    <col min="8" max="8" width="10" bestFit="1" customWidth="1"/>
    <col min="9" max="9" width="16.28515625" customWidth="1"/>
    <col min="12" max="12" width="14.7109375" customWidth="1"/>
    <col min="13" max="13" width="11.42578125" customWidth="1"/>
    <col min="14" max="14" width="28.7109375" bestFit="1" customWidth="1"/>
  </cols>
  <sheetData>
    <row r="1" spans="1:13" ht="15" customHeight="1" x14ac:dyDescent="0.25">
      <c r="A1" s="7" t="s">
        <v>25</v>
      </c>
      <c r="B1" s="7"/>
      <c r="C1" s="7"/>
      <c r="D1" s="7"/>
      <c r="E1" s="5"/>
      <c r="F1" s="4"/>
      <c r="G1" s="4"/>
      <c r="H1" s="4"/>
    </row>
    <row r="3" spans="1:13" ht="15" customHeight="1" x14ac:dyDescent="0.25">
      <c r="A3" s="33" t="s">
        <v>0</v>
      </c>
      <c r="B3" s="33"/>
      <c r="C3" s="33" t="s">
        <v>26</v>
      </c>
      <c r="D3" s="30" t="s">
        <v>44</v>
      </c>
      <c r="E3" s="30" t="s">
        <v>45</v>
      </c>
      <c r="F3" s="30" t="s">
        <v>46</v>
      </c>
      <c r="G3" s="30" t="s">
        <v>53</v>
      </c>
    </row>
    <row r="4" spans="1:13" x14ac:dyDescent="0.25">
      <c r="A4" s="33"/>
      <c r="B4" s="33"/>
      <c r="C4" s="33"/>
      <c r="D4" s="33"/>
      <c r="E4" s="33"/>
      <c r="F4" s="33"/>
      <c r="G4" s="30"/>
    </row>
    <row r="5" spans="1:13" x14ac:dyDescent="0.25">
      <c r="A5" s="33"/>
      <c r="B5" s="33"/>
      <c r="C5" s="33"/>
      <c r="D5" s="33"/>
      <c r="E5" s="33"/>
      <c r="F5" s="33"/>
      <c r="G5" s="30"/>
    </row>
    <row r="6" spans="1:13" ht="75" x14ac:dyDescent="0.25">
      <c r="A6" s="33"/>
      <c r="B6" s="33"/>
      <c r="C6" s="33"/>
      <c r="D6" s="33"/>
      <c r="E6" s="33"/>
      <c r="F6" s="33"/>
      <c r="G6" s="30"/>
      <c r="J6" s="18" t="s">
        <v>54</v>
      </c>
      <c r="K6" s="18" t="s">
        <v>55</v>
      </c>
      <c r="L6" s="18" t="s">
        <v>56</v>
      </c>
      <c r="M6" s="18" t="s">
        <v>57</v>
      </c>
    </row>
    <row r="7" spans="1:13" x14ac:dyDescent="0.25">
      <c r="A7" s="24" t="s">
        <v>1</v>
      </c>
      <c r="B7" s="25"/>
      <c r="C7" s="2" t="s">
        <v>2</v>
      </c>
      <c r="D7" s="2">
        <v>787</v>
      </c>
      <c r="E7" s="2">
        <v>142</v>
      </c>
      <c r="F7" s="10">
        <v>0.18043202033036848</v>
      </c>
      <c r="G7" s="20" t="str">
        <f>J7*100&amp;-K7*100&amp;"%"</f>
        <v>15,5-21%</v>
      </c>
      <c r="H7" s="8">
        <f>$F$28</f>
        <v>0.19509506751171121</v>
      </c>
      <c r="I7" s="8">
        <v>0.15</v>
      </c>
      <c r="J7" s="19">
        <v>0.155</v>
      </c>
      <c r="K7" s="19">
        <v>0.21</v>
      </c>
      <c r="L7" s="19">
        <f>F7-J7</f>
        <v>2.5432020330368482E-2</v>
      </c>
      <c r="M7" s="19">
        <f>K7-F7</f>
        <v>2.9567979669631511E-2</v>
      </c>
    </row>
    <row r="8" spans="1:13" x14ac:dyDescent="0.25">
      <c r="A8" s="26"/>
      <c r="B8" s="27"/>
      <c r="C8" s="2" t="s">
        <v>3</v>
      </c>
      <c r="D8" s="2">
        <v>572</v>
      </c>
      <c r="E8" s="2">
        <v>96</v>
      </c>
      <c r="F8" s="10">
        <v>0.16783216783216784</v>
      </c>
      <c r="G8" s="20" t="str">
        <f t="shared" ref="G8:G28" si="0">J8*100&amp;-K8*100&amp;"%"</f>
        <v>13,9-20,2%</v>
      </c>
      <c r="H8" s="8">
        <f t="shared" ref="H8:H28" si="1">$F$28</f>
        <v>0.19509506751171121</v>
      </c>
      <c r="I8" s="8">
        <v>0.15</v>
      </c>
      <c r="J8" s="19">
        <v>0.13900000000000001</v>
      </c>
      <c r="K8" s="19">
        <v>0.20200000000000001</v>
      </c>
      <c r="L8" s="19">
        <f t="shared" ref="L8:L28" si="2">F8-J8</f>
        <v>2.8832167832167827E-2</v>
      </c>
      <c r="M8" s="19">
        <f t="shared" ref="M8:M28" si="3">K8-F8</f>
        <v>3.4167832167832174E-2</v>
      </c>
    </row>
    <row r="9" spans="1:13" x14ac:dyDescent="0.25">
      <c r="A9" s="28"/>
      <c r="B9" s="29"/>
      <c r="C9" s="3" t="s">
        <v>4</v>
      </c>
      <c r="D9" s="6">
        <v>1359</v>
      </c>
      <c r="E9" s="6">
        <v>238</v>
      </c>
      <c r="F9" s="9">
        <v>0.17512877115526121</v>
      </c>
      <c r="G9" s="21" t="str">
        <f t="shared" si="0"/>
        <v>15,6-19,7%</v>
      </c>
      <c r="H9" s="8">
        <f t="shared" si="1"/>
        <v>0.19509506751171121</v>
      </c>
      <c r="I9" s="8">
        <v>0.15</v>
      </c>
      <c r="J9" s="19">
        <v>0.156</v>
      </c>
      <c r="K9" s="19">
        <v>0.19700000000000001</v>
      </c>
      <c r="L9" s="19">
        <f t="shared" si="2"/>
        <v>1.9128771155261209E-2</v>
      </c>
      <c r="M9" s="19">
        <f t="shared" si="3"/>
        <v>2.1871228844738799E-2</v>
      </c>
    </row>
    <row r="10" spans="1:13" x14ac:dyDescent="0.25">
      <c r="A10" s="33" t="s">
        <v>5</v>
      </c>
      <c r="B10" s="33"/>
      <c r="C10" s="2" t="s">
        <v>42</v>
      </c>
      <c r="D10" s="2">
        <v>409</v>
      </c>
      <c r="E10" s="2">
        <v>76</v>
      </c>
      <c r="F10" s="10">
        <v>0.18581907090464547</v>
      </c>
      <c r="G10" s="20" t="str">
        <f t="shared" si="0"/>
        <v>15-22,8%</v>
      </c>
      <c r="H10" s="8">
        <f t="shared" si="1"/>
        <v>0.19509506751171121</v>
      </c>
      <c r="I10" s="8">
        <v>0.15</v>
      </c>
      <c r="J10" s="19">
        <v>0.15</v>
      </c>
      <c r="K10" s="19">
        <v>0.22800000000000001</v>
      </c>
      <c r="L10" s="19">
        <f t="shared" si="2"/>
        <v>3.5819070904645478E-2</v>
      </c>
      <c r="M10" s="19">
        <f t="shared" si="3"/>
        <v>4.2180929095354536E-2</v>
      </c>
    </row>
    <row r="11" spans="1:13" x14ac:dyDescent="0.25">
      <c r="A11" s="33"/>
      <c r="B11" s="33"/>
      <c r="C11" s="2" t="s">
        <v>7</v>
      </c>
      <c r="D11" s="2">
        <v>431</v>
      </c>
      <c r="E11" s="2">
        <v>56</v>
      </c>
      <c r="F11" s="10">
        <v>0.12993039443155452</v>
      </c>
      <c r="G11" s="20" t="str">
        <f t="shared" si="0"/>
        <v>10-16,6%</v>
      </c>
      <c r="H11" s="8">
        <f t="shared" si="1"/>
        <v>0.19509506751171121</v>
      </c>
      <c r="I11" s="8">
        <v>0.15</v>
      </c>
      <c r="J11" s="19">
        <v>0.1</v>
      </c>
      <c r="K11" s="19">
        <v>0.16600000000000001</v>
      </c>
      <c r="L11" s="19">
        <f t="shared" si="2"/>
        <v>2.9930394431554513E-2</v>
      </c>
      <c r="M11" s="19">
        <f t="shared" si="3"/>
        <v>3.606960556844549E-2</v>
      </c>
    </row>
    <row r="12" spans="1:13" x14ac:dyDescent="0.25">
      <c r="A12" s="33"/>
      <c r="B12" s="33"/>
      <c r="C12" s="2" t="s">
        <v>8</v>
      </c>
      <c r="D12" s="2">
        <v>348</v>
      </c>
      <c r="E12" s="2">
        <v>66</v>
      </c>
      <c r="F12" s="10">
        <v>0.18965517241379309</v>
      </c>
      <c r="G12" s="20" t="str">
        <f t="shared" si="0"/>
        <v>15,1-23,6%</v>
      </c>
      <c r="H12" s="8">
        <f t="shared" si="1"/>
        <v>0.19509506751171121</v>
      </c>
      <c r="I12" s="8">
        <v>0.15</v>
      </c>
      <c r="J12" s="19">
        <v>0.151</v>
      </c>
      <c r="K12" s="19">
        <v>0.23599999999999999</v>
      </c>
      <c r="L12" s="19">
        <f t="shared" si="2"/>
        <v>3.8655172413793099E-2</v>
      </c>
      <c r="M12" s="19">
        <f t="shared" si="3"/>
        <v>4.6344827586206894E-2</v>
      </c>
    </row>
    <row r="13" spans="1:13" x14ac:dyDescent="0.25">
      <c r="A13" s="33"/>
      <c r="B13" s="33"/>
      <c r="C13" s="2" t="s">
        <v>9</v>
      </c>
      <c r="D13" s="2">
        <v>220</v>
      </c>
      <c r="E13" s="2">
        <v>56</v>
      </c>
      <c r="F13" s="10">
        <v>0.25454545454545452</v>
      </c>
      <c r="G13" s="20" t="str">
        <f t="shared" si="0"/>
        <v>19,9-31,8%</v>
      </c>
      <c r="H13" s="8">
        <f t="shared" si="1"/>
        <v>0.19509506751171121</v>
      </c>
      <c r="I13" s="8">
        <v>0.15</v>
      </c>
      <c r="J13" s="19">
        <v>0.19900000000000001</v>
      </c>
      <c r="K13" s="19">
        <v>0.318</v>
      </c>
      <c r="L13" s="19">
        <f t="shared" si="2"/>
        <v>5.5545454545454509E-2</v>
      </c>
      <c r="M13" s="19">
        <f t="shared" si="3"/>
        <v>6.3454545454545486E-2</v>
      </c>
    </row>
    <row r="14" spans="1:13" x14ac:dyDescent="0.25">
      <c r="A14" s="33"/>
      <c r="B14" s="33"/>
      <c r="C14" s="3" t="s">
        <v>27</v>
      </c>
      <c r="D14" s="6">
        <v>1408</v>
      </c>
      <c r="E14" s="6">
        <v>254</v>
      </c>
      <c r="F14" s="9">
        <v>0.18039772727272727</v>
      </c>
      <c r="G14" s="21" t="str">
        <f t="shared" si="0"/>
        <v>16,1-20,2%</v>
      </c>
      <c r="H14" s="8">
        <f t="shared" si="1"/>
        <v>0.19509506751171121</v>
      </c>
      <c r="I14" s="8">
        <v>0.15</v>
      </c>
      <c r="J14" s="19">
        <v>0.161</v>
      </c>
      <c r="K14" s="19">
        <v>0.20200000000000001</v>
      </c>
      <c r="L14" s="19">
        <f t="shared" si="2"/>
        <v>1.9397727272727261E-2</v>
      </c>
      <c r="M14" s="19">
        <f t="shared" si="3"/>
        <v>2.1602272727272748E-2</v>
      </c>
    </row>
    <row r="15" spans="1:13" x14ac:dyDescent="0.25">
      <c r="A15" s="33" t="s">
        <v>10</v>
      </c>
      <c r="B15" s="33"/>
      <c r="C15" s="2" t="s">
        <v>11</v>
      </c>
      <c r="D15" s="2">
        <v>21</v>
      </c>
      <c r="E15" s="2">
        <v>2</v>
      </c>
      <c r="F15" s="10">
        <v>9.5238095238095233E-2</v>
      </c>
      <c r="G15" s="20" t="str">
        <f t="shared" si="0"/>
        <v>1,7-31,8%</v>
      </c>
      <c r="H15" s="8">
        <f t="shared" si="1"/>
        <v>0.19509506751171121</v>
      </c>
      <c r="I15" s="8">
        <v>0.15</v>
      </c>
      <c r="J15" s="19">
        <v>1.7000000000000001E-2</v>
      </c>
      <c r="K15" s="19">
        <v>0.318</v>
      </c>
      <c r="L15" s="19">
        <f t="shared" si="2"/>
        <v>7.8238095238095232E-2</v>
      </c>
      <c r="M15" s="19">
        <f t="shared" si="3"/>
        <v>0.22276190476190477</v>
      </c>
    </row>
    <row r="16" spans="1:13" x14ac:dyDescent="0.25">
      <c r="A16" s="33"/>
      <c r="B16" s="33"/>
      <c r="C16" s="2" t="s">
        <v>12</v>
      </c>
      <c r="D16" s="2">
        <v>50</v>
      </c>
      <c r="E16" s="2">
        <v>10</v>
      </c>
      <c r="F16" s="10">
        <v>0.2</v>
      </c>
      <c r="G16" s="20" t="str">
        <f t="shared" si="0"/>
        <v>10,5-34,1%</v>
      </c>
      <c r="H16" s="8">
        <f t="shared" si="1"/>
        <v>0.19509506751171121</v>
      </c>
      <c r="I16" s="8">
        <v>0.15</v>
      </c>
      <c r="J16" s="19">
        <v>0.105</v>
      </c>
      <c r="K16" s="19">
        <v>0.34100000000000003</v>
      </c>
      <c r="L16" s="19">
        <f t="shared" si="2"/>
        <v>9.5000000000000015E-2</v>
      </c>
      <c r="M16" s="19">
        <f t="shared" si="3"/>
        <v>0.14100000000000001</v>
      </c>
    </row>
    <row r="17" spans="1:13" x14ac:dyDescent="0.25">
      <c r="A17" s="33"/>
      <c r="B17" s="33"/>
      <c r="C17" s="2" t="s">
        <v>13</v>
      </c>
      <c r="D17" s="2">
        <v>72</v>
      </c>
      <c r="E17" s="2">
        <v>21</v>
      </c>
      <c r="F17" s="10">
        <v>0.29166666666666669</v>
      </c>
      <c r="G17" s="20" t="str">
        <f t="shared" si="0"/>
        <v>19,4-41,2%</v>
      </c>
      <c r="H17" s="8">
        <f t="shared" si="1"/>
        <v>0.19509506751171121</v>
      </c>
      <c r="I17" s="8">
        <v>0.15</v>
      </c>
      <c r="J17" s="19">
        <v>0.19400000000000001</v>
      </c>
      <c r="K17" s="19">
        <v>0.41199999999999998</v>
      </c>
      <c r="L17" s="19">
        <f t="shared" si="2"/>
        <v>9.7666666666666679E-2</v>
      </c>
      <c r="M17" s="19">
        <f t="shared" si="3"/>
        <v>0.12033333333333329</v>
      </c>
    </row>
    <row r="18" spans="1:13" x14ac:dyDescent="0.25">
      <c r="A18" s="33"/>
      <c r="B18" s="33"/>
      <c r="C18" s="2" t="s">
        <v>14</v>
      </c>
      <c r="D18" s="2">
        <v>82</v>
      </c>
      <c r="E18" s="2">
        <v>20</v>
      </c>
      <c r="F18" s="10">
        <v>0.24390243902439024</v>
      </c>
      <c r="G18" s="20" t="str">
        <f t="shared" si="0"/>
        <v>15,9-35,4%</v>
      </c>
      <c r="H18" s="8">
        <f t="shared" si="1"/>
        <v>0.19509506751171121</v>
      </c>
      <c r="I18" s="8">
        <v>0.15</v>
      </c>
      <c r="J18" s="19">
        <v>0.159</v>
      </c>
      <c r="K18" s="19">
        <v>0.35399999999999998</v>
      </c>
      <c r="L18" s="19">
        <f t="shared" si="2"/>
        <v>8.4902439024390236E-2</v>
      </c>
      <c r="M18" s="19">
        <f t="shared" si="3"/>
        <v>0.11009756097560974</v>
      </c>
    </row>
    <row r="19" spans="1:13" x14ac:dyDescent="0.25">
      <c r="A19" s="33"/>
      <c r="B19" s="33"/>
      <c r="C19" s="2" t="s">
        <v>15</v>
      </c>
      <c r="D19" s="2">
        <v>97</v>
      </c>
      <c r="E19" s="2">
        <v>26</v>
      </c>
      <c r="F19" s="10">
        <v>0.26804123711340205</v>
      </c>
      <c r="G19" s="20" t="str">
        <f t="shared" si="0"/>
        <v>18,6-36,9%</v>
      </c>
      <c r="H19" s="8">
        <f t="shared" si="1"/>
        <v>0.19509506751171121</v>
      </c>
      <c r="I19" s="8">
        <v>0.15</v>
      </c>
      <c r="J19" s="19">
        <v>0.186</v>
      </c>
      <c r="K19" s="19">
        <v>0.36899999999999999</v>
      </c>
      <c r="L19" s="19">
        <f t="shared" si="2"/>
        <v>8.2041237113402055E-2</v>
      </c>
      <c r="M19" s="19">
        <f t="shared" si="3"/>
        <v>0.10095876288659794</v>
      </c>
    </row>
    <row r="20" spans="1:13" x14ac:dyDescent="0.25">
      <c r="A20" s="33"/>
      <c r="B20" s="33"/>
      <c r="C20" s="2" t="s">
        <v>16</v>
      </c>
      <c r="D20" s="2">
        <v>38</v>
      </c>
      <c r="E20" s="2">
        <v>7</v>
      </c>
      <c r="F20" s="10">
        <v>0.18421052631578946</v>
      </c>
      <c r="G20" s="20" t="str">
        <f t="shared" si="0"/>
        <v>8,3-34,9%</v>
      </c>
      <c r="H20" s="8">
        <f t="shared" si="1"/>
        <v>0.19509506751171121</v>
      </c>
      <c r="I20" s="8">
        <v>0.15</v>
      </c>
      <c r="J20" s="19">
        <v>8.3000000000000004E-2</v>
      </c>
      <c r="K20" s="19">
        <v>0.34899999999999998</v>
      </c>
      <c r="L20" s="19">
        <f t="shared" si="2"/>
        <v>0.10121052631578946</v>
      </c>
      <c r="M20" s="19">
        <f t="shared" si="3"/>
        <v>0.16478947368421051</v>
      </c>
    </row>
    <row r="21" spans="1:13" x14ac:dyDescent="0.25">
      <c r="A21" s="33"/>
      <c r="B21" s="33"/>
      <c r="C21" s="2" t="s">
        <v>17</v>
      </c>
      <c r="D21" s="2">
        <v>43</v>
      </c>
      <c r="E21" s="2">
        <v>10</v>
      </c>
      <c r="F21" s="10">
        <v>0.23255813953488372</v>
      </c>
      <c r="G21" s="20" t="str">
        <f t="shared" si="0"/>
        <v>12,3-39%</v>
      </c>
      <c r="H21" s="8">
        <f t="shared" si="1"/>
        <v>0.19509506751171121</v>
      </c>
      <c r="I21" s="8">
        <v>0.15</v>
      </c>
      <c r="J21" s="19">
        <v>0.123</v>
      </c>
      <c r="K21" s="19">
        <v>0.39</v>
      </c>
      <c r="L21" s="19">
        <f t="shared" si="2"/>
        <v>0.10955813953488372</v>
      </c>
      <c r="M21" s="19">
        <f t="shared" si="3"/>
        <v>0.1574418604651163</v>
      </c>
    </row>
    <row r="22" spans="1:13" x14ac:dyDescent="0.25">
      <c r="A22" s="33"/>
      <c r="B22" s="33"/>
      <c r="C22" s="2" t="s">
        <v>18</v>
      </c>
      <c r="D22" s="2">
        <v>140</v>
      </c>
      <c r="E22" s="2">
        <v>37</v>
      </c>
      <c r="F22" s="10">
        <v>0.26428571428571429</v>
      </c>
      <c r="G22" s="20" t="str">
        <f t="shared" si="0"/>
        <v>19,5-34,7%</v>
      </c>
      <c r="H22" s="8">
        <f t="shared" si="1"/>
        <v>0.19509506751171121</v>
      </c>
      <c r="I22" s="8">
        <v>0.15</v>
      </c>
      <c r="J22" s="19">
        <v>0.19500000000000001</v>
      </c>
      <c r="K22" s="19">
        <v>0.34699999999999998</v>
      </c>
      <c r="L22" s="19">
        <f t="shared" si="2"/>
        <v>6.9285714285714284E-2</v>
      </c>
      <c r="M22" s="19">
        <f t="shared" si="3"/>
        <v>8.2714285714285685E-2</v>
      </c>
    </row>
    <row r="23" spans="1:13" x14ac:dyDescent="0.25">
      <c r="A23" s="33"/>
      <c r="B23" s="33"/>
      <c r="C23" s="2" t="s">
        <v>19</v>
      </c>
      <c r="D23" s="2">
        <v>93</v>
      </c>
      <c r="E23" s="2">
        <v>26</v>
      </c>
      <c r="F23" s="10">
        <v>0.27956989247311825</v>
      </c>
      <c r="G23" s="20" t="str">
        <f t="shared" si="0"/>
        <v>19,4-38,4%</v>
      </c>
      <c r="H23" s="8">
        <f t="shared" si="1"/>
        <v>0.19509506751171121</v>
      </c>
      <c r="I23" s="8">
        <v>0.15</v>
      </c>
      <c r="J23" s="19">
        <v>0.19400000000000001</v>
      </c>
      <c r="K23" s="19">
        <v>0.38400000000000001</v>
      </c>
      <c r="L23" s="19">
        <f t="shared" si="2"/>
        <v>8.5569892473118248E-2</v>
      </c>
      <c r="M23" s="19">
        <f t="shared" si="3"/>
        <v>0.10443010752688175</v>
      </c>
    </row>
    <row r="24" spans="1:13" x14ac:dyDescent="0.25">
      <c r="A24" s="33"/>
      <c r="B24" s="33"/>
      <c r="C24" s="2" t="s">
        <v>20</v>
      </c>
      <c r="D24" s="2">
        <v>8</v>
      </c>
      <c r="E24" s="2">
        <v>1</v>
      </c>
      <c r="F24" s="10">
        <v>0.125</v>
      </c>
      <c r="G24" s="20" t="str">
        <f t="shared" si="0"/>
        <v>0,7-53,3%</v>
      </c>
      <c r="H24" s="8">
        <f t="shared" si="1"/>
        <v>0.19509506751171121</v>
      </c>
      <c r="I24" s="8">
        <v>0.15</v>
      </c>
      <c r="J24" s="19">
        <v>7.0000000000000001E-3</v>
      </c>
      <c r="K24" s="19">
        <v>0.53300000000000003</v>
      </c>
      <c r="L24" s="19">
        <f t="shared" si="2"/>
        <v>0.11799999999999999</v>
      </c>
      <c r="M24" s="19">
        <f t="shared" si="3"/>
        <v>0.40800000000000003</v>
      </c>
    </row>
    <row r="25" spans="1:13" x14ac:dyDescent="0.25">
      <c r="A25" s="33"/>
      <c r="B25" s="33"/>
      <c r="C25" s="2" t="s">
        <v>21</v>
      </c>
      <c r="D25" s="2">
        <v>59</v>
      </c>
      <c r="E25" s="2">
        <v>15</v>
      </c>
      <c r="F25" s="10">
        <v>0.25423728813559321</v>
      </c>
      <c r="G25" s="20" t="str">
        <f t="shared" si="0"/>
        <v>15,4-38,7%</v>
      </c>
      <c r="H25" s="8">
        <f t="shared" si="1"/>
        <v>0.19509506751171121</v>
      </c>
      <c r="I25" s="8">
        <v>0.15</v>
      </c>
      <c r="J25" s="19">
        <v>0.154</v>
      </c>
      <c r="K25" s="19">
        <v>0.38700000000000001</v>
      </c>
      <c r="L25" s="19">
        <f t="shared" si="2"/>
        <v>0.10023728813559321</v>
      </c>
      <c r="M25" s="19">
        <f t="shared" si="3"/>
        <v>0.1327627118644068</v>
      </c>
    </row>
    <row r="26" spans="1:13" x14ac:dyDescent="0.25">
      <c r="A26" s="33"/>
      <c r="B26" s="33"/>
      <c r="C26" s="2" t="s">
        <v>22</v>
      </c>
      <c r="D26" s="2">
        <v>159</v>
      </c>
      <c r="E26" s="2">
        <v>41</v>
      </c>
      <c r="F26" s="10">
        <v>0.25786163522012578</v>
      </c>
      <c r="G26" s="20" t="str">
        <f t="shared" si="0"/>
        <v>19,3-33,4%</v>
      </c>
      <c r="H26" s="8">
        <f t="shared" si="1"/>
        <v>0.19509506751171121</v>
      </c>
      <c r="I26" s="8">
        <v>0.15</v>
      </c>
      <c r="J26" s="19">
        <v>0.193</v>
      </c>
      <c r="K26" s="19">
        <v>0.33400000000000002</v>
      </c>
      <c r="L26" s="19">
        <f t="shared" si="2"/>
        <v>6.486163522012578E-2</v>
      </c>
      <c r="M26" s="19">
        <f t="shared" si="3"/>
        <v>7.6138364779874235E-2</v>
      </c>
    </row>
    <row r="27" spans="1:13" x14ac:dyDescent="0.25">
      <c r="A27" s="33"/>
      <c r="B27" s="33"/>
      <c r="C27" s="3" t="s">
        <v>23</v>
      </c>
      <c r="D27" s="6">
        <v>862</v>
      </c>
      <c r="E27" s="6">
        <v>216</v>
      </c>
      <c r="F27" s="9">
        <v>0.25058004640371229</v>
      </c>
      <c r="G27" s="21" t="str">
        <f t="shared" si="0"/>
        <v>22,2-28,1%</v>
      </c>
      <c r="H27" s="8">
        <f t="shared" si="1"/>
        <v>0.19509506751171121</v>
      </c>
      <c r="I27" s="8">
        <v>0.15</v>
      </c>
      <c r="J27" s="19">
        <v>0.222</v>
      </c>
      <c r="K27" s="19">
        <v>0.28100000000000003</v>
      </c>
      <c r="L27" s="19">
        <f t="shared" si="2"/>
        <v>2.8580046403712284E-2</v>
      </c>
      <c r="M27" s="19">
        <f t="shared" si="3"/>
        <v>3.0419953596287741E-2</v>
      </c>
    </row>
    <row r="28" spans="1:13" x14ac:dyDescent="0.25">
      <c r="A28" s="35" t="s">
        <v>24</v>
      </c>
      <c r="B28" s="36"/>
      <c r="C28" s="2" t="s">
        <v>24</v>
      </c>
      <c r="D28" s="6">
        <v>3629</v>
      </c>
      <c r="E28" s="6">
        <v>708</v>
      </c>
      <c r="F28" s="9">
        <v>0.19509506751171121</v>
      </c>
      <c r="G28" s="21" t="str">
        <f t="shared" si="0"/>
        <v>18,24-20,9%</v>
      </c>
      <c r="H28" s="8">
        <f t="shared" si="1"/>
        <v>0.19509506751171121</v>
      </c>
      <c r="I28" s="8">
        <v>0.15</v>
      </c>
      <c r="J28" s="19">
        <v>0.18240000000000001</v>
      </c>
      <c r="K28" s="19">
        <v>0.20899999999999999</v>
      </c>
      <c r="L28" s="19">
        <f t="shared" si="2"/>
        <v>1.2695067511711206E-2</v>
      </c>
      <c r="M28" s="19">
        <f t="shared" si="3"/>
        <v>1.3904932488288779E-2</v>
      </c>
    </row>
    <row r="35" spans="1:9" ht="53.25" customHeight="1" x14ac:dyDescent="0.25">
      <c r="A35" s="37" t="s">
        <v>29</v>
      </c>
      <c r="B35" s="31" t="s">
        <v>43</v>
      </c>
      <c r="C35" s="31"/>
      <c r="D35" s="31" t="s">
        <v>48</v>
      </c>
      <c r="E35" s="31"/>
      <c r="F35" s="31" t="s">
        <v>47</v>
      </c>
      <c r="G35" s="31"/>
      <c r="H35" s="31"/>
      <c r="I35" s="31"/>
    </row>
    <row r="36" spans="1:9" ht="90" x14ac:dyDescent="0.25">
      <c r="A36" s="37"/>
      <c r="B36" s="16" t="s">
        <v>30</v>
      </c>
      <c r="C36" s="16" t="s">
        <v>31</v>
      </c>
      <c r="D36" s="16" t="s">
        <v>30</v>
      </c>
      <c r="E36" s="16" t="s">
        <v>31</v>
      </c>
      <c r="F36" s="16" t="s">
        <v>49</v>
      </c>
      <c r="G36" s="16" t="s">
        <v>53</v>
      </c>
      <c r="H36" s="16" t="s">
        <v>50</v>
      </c>
      <c r="I36" s="16" t="s">
        <v>53</v>
      </c>
    </row>
    <row r="37" spans="1:9" x14ac:dyDescent="0.25">
      <c r="A37" s="17" t="s">
        <v>32</v>
      </c>
      <c r="B37" s="2">
        <v>11</v>
      </c>
      <c r="C37" s="2">
        <v>51</v>
      </c>
      <c r="D37" s="2">
        <v>4</v>
      </c>
      <c r="E37" s="2">
        <v>3</v>
      </c>
      <c r="F37" s="10">
        <f>D37/B37</f>
        <v>0.36363636363636365</v>
      </c>
      <c r="G37" s="22" t="s">
        <v>58</v>
      </c>
      <c r="H37" s="10">
        <f t="shared" ref="H37:H43" si="4">E37/C37</f>
        <v>5.8823529411764705E-2</v>
      </c>
      <c r="I37" s="22" t="s">
        <v>65</v>
      </c>
    </row>
    <row r="38" spans="1:9" x14ac:dyDescent="0.25">
      <c r="A38" s="17" t="s">
        <v>33</v>
      </c>
      <c r="B38" s="2">
        <v>29</v>
      </c>
      <c r="C38" s="2">
        <v>113</v>
      </c>
      <c r="D38" s="2">
        <v>6</v>
      </c>
      <c r="E38" s="2">
        <v>8</v>
      </c>
      <c r="F38" s="10">
        <f t="shared" ref="F38:F43" si="5">D38/B38</f>
        <v>0.20689655172413793</v>
      </c>
      <c r="G38" s="22" t="s">
        <v>59</v>
      </c>
      <c r="H38" s="10">
        <f t="shared" si="4"/>
        <v>7.0796460176991149E-2</v>
      </c>
      <c r="I38" s="22" t="s">
        <v>66</v>
      </c>
    </row>
    <row r="39" spans="1:9" x14ac:dyDescent="0.25">
      <c r="A39" s="17" t="s">
        <v>34</v>
      </c>
      <c r="B39" s="2">
        <v>63</v>
      </c>
      <c r="C39" s="2">
        <v>422</v>
      </c>
      <c r="D39" s="2">
        <v>22</v>
      </c>
      <c r="E39" s="2">
        <v>26</v>
      </c>
      <c r="F39" s="10">
        <f t="shared" si="5"/>
        <v>0.34920634920634919</v>
      </c>
      <c r="G39" s="22" t="s">
        <v>60</v>
      </c>
      <c r="H39" s="10">
        <f t="shared" si="4"/>
        <v>6.1611374407582936E-2</v>
      </c>
      <c r="I39" s="22" t="s">
        <v>67</v>
      </c>
    </row>
    <row r="40" spans="1:9" x14ac:dyDescent="0.25">
      <c r="A40" s="17" t="s">
        <v>35</v>
      </c>
      <c r="B40" s="2">
        <v>98</v>
      </c>
      <c r="C40" s="2">
        <v>747</v>
      </c>
      <c r="D40" s="2">
        <v>34</v>
      </c>
      <c r="E40" s="2">
        <v>72</v>
      </c>
      <c r="F40" s="10">
        <f t="shared" si="5"/>
        <v>0.34693877551020408</v>
      </c>
      <c r="G40" s="22" t="s">
        <v>61</v>
      </c>
      <c r="H40" s="10">
        <f t="shared" si="4"/>
        <v>9.6385542168674704E-2</v>
      </c>
      <c r="I40" s="22" t="s">
        <v>68</v>
      </c>
    </row>
    <row r="41" spans="1:9" x14ac:dyDescent="0.25">
      <c r="A41" s="17" t="s">
        <v>36</v>
      </c>
      <c r="B41" s="2">
        <v>142</v>
      </c>
      <c r="C41" s="2">
        <v>1155</v>
      </c>
      <c r="D41" s="2">
        <v>56</v>
      </c>
      <c r="E41" s="2">
        <v>198</v>
      </c>
      <c r="F41" s="10">
        <f t="shared" si="5"/>
        <v>0.39436619718309857</v>
      </c>
      <c r="G41" s="22" t="s">
        <v>62</v>
      </c>
      <c r="H41" s="10">
        <f t="shared" si="4"/>
        <v>0.17142857142857143</v>
      </c>
      <c r="I41" s="22" t="s">
        <v>69</v>
      </c>
    </row>
    <row r="42" spans="1:9" x14ac:dyDescent="0.25">
      <c r="A42" s="14" t="s">
        <v>37</v>
      </c>
      <c r="B42" s="2">
        <v>68</v>
      </c>
      <c r="C42" s="2">
        <v>730</v>
      </c>
      <c r="D42" s="2">
        <v>45</v>
      </c>
      <c r="E42" s="2">
        <v>234</v>
      </c>
      <c r="F42" s="10">
        <f t="shared" si="5"/>
        <v>0.66176470588235292</v>
      </c>
      <c r="G42" s="22" t="s">
        <v>63</v>
      </c>
      <c r="H42" s="10">
        <f t="shared" si="4"/>
        <v>0.32054794520547947</v>
      </c>
      <c r="I42" s="22" t="s">
        <v>70</v>
      </c>
    </row>
    <row r="43" spans="1:9" x14ac:dyDescent="0.25">
      <c r="A43" s="13" t="s">
        <v>24</v>
      </c>
      <c r="B43" s="6">
        <f>SUM(B37:B42)</f>
        <v>411</v>
      </c>
      <c r="C43" s="6">
        <f>SUM(C37:C42)</f>
        <v>3218</v>
      </c>
      <c r="D43" s="6">
        <f>SUM(D37:D42)</f>
        <v>167</v>
      </c>
      <c r="E43" s="6">
        <f>SUM(E37:E42)</f>
        <v>541</v>
      </c>
      <c r="F43" s="9">
        <f t="shared" si="5"/>
        <v>0.40632603406326034</v>
      </c>
      <c r="G43" s="23" t="s">
        <v>64</v>
      </c>
      <c r="H43" s="9">
        <f t="shared" si="4"/>
        <v>0.16811684275947794</v>
      </c>
      <c r="I43" s="23" t="s">
        <v>71</v>
      </c>
    </row>
    <row r="44" spans="1:9" x14ac:dyDescent="0.25">
      <c r="A44" s="13" t="s">
        <v>24</v>
      </c>
      <c r="B44" s="34">
        <f>SUM(B43:C43)</f>
        <v>3629</v>
      </c>
      <c r="C44" s="34"/>
      <c r="D44" s="34">
        <f>SUM(D43:E43)</f>
        <v>708</v>
      </c>
      <c r="E44" s="34"/>
      <c r="F44" s="32">
        <f>D44/B44</f>
        <v>0.19509506751171121</v>
      </c>
      <c r="G44" s="32"/>
      <c r="H44" s="32"/>
      <c r="I44" s="32"/>
    </row>
  </sheetData>
  <mergeCells count="17">
    <mergeCell ref="D35:E35"/>
    <mergeCell ref="A7:B9"/>
    <mergeCell ref="G3:G6"/>
    <mergeCell ref="F35:I35"/>
    <mergeCell ref="F44:I44"/>
    <mergeCell ref="A3:B6"/>
    <mergeCell ref="C3:C6"/>
    <mergeCell ref="D3:D6"/>
    <mergeCell ref="E3:E6"/>
    <mergeCell ref="F3:F6"/>
    <mergeCell ref="B44:C44"/>
    <mergeCell ref="D44:E44"/>
    <mergeCell ref="A10:B14"/>
    <mergeCell ref="A15:B27"/>
    <mergeCell ref="A28:B28"/>
    <mergeCell ref="A35:A36"/>
    <mergeCell ref="B35:C3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G38" sqref="G38"/>
    </sheetView>
  </sheetViews>
  <sheetFormatPr defaultRowHeight="15" x14ac:dyDescent="0.25"/>
  <cols>
    <col min="4" max="4" width="17.140625" customWidth="1"/>
    <col min="5" max="5" width="17.7109375" customWidth="1"/>
    <col min="6" max="6" width="21.28515625" customWidth="1"/>
    <col min="7" max="7" width="15.140625" customWidth="1"/>
    <col min="13" max="13" width="28.7109375" bestFit="1" customWidth="1"/>
  </cols>
  <sheetData>
    <row r="1" spans="1:8" ht="15" customHeight="1" x14ac:dyDescent="0.25">
      <c r="A1" s="7" t="s">
        <v>25</v>
      </c>
      <c r="B1" s="7"/>
      <c r="C1" s="7"/>
      <c r="D1" s="7"/>
      <c r="E1" s="5"/>
      <c r="F1" s="4"/>
      <c r="G1" s="4"/>
    </row>
    <row r="3" spans="1:8" ht="15" customHeight="1" x14ac:dyDescent="0.25">
      <c r="A3" s="33" t="s">
        <v>0</v>
      </c>
      <c r="B3" s="33"/>
      <c r="C3" s="33" t="s">
        <v>26</v>
      </c>
      <c r="D3" s="30" t="s">
        <v>28</v>
      </c>
      <c r="E3" s="30" t="s">
        <v>40</v>
      </c>
      <c r="F3" s="30" t="s">
        <v>41</v>
      </c>
    </row>
    <row r="4" spans="1:8" x14ac:dyDescent="0.25">
      <c r="A4" s="33"/>
      <c r="B4" s="33"/>
      <c r="C4" s="33"/>
      <c r="D4" s="33"/>
      <c r="E4" s="33"/>
      <c r="F4" s="33"/>
    </row>
    <row r="5" spans="1:8" x14ac:dyDescent="0.25">
      <c r="A5" s="33"/>
      <c r="B5" s="33"/>
      <c r="C5" s="33"/>
      <c r="D5" s="33"/>
      <c r="E5" s="33"/>
      <c r="F5" s="33"/>
    </row>
    <row r="6" spans="1:8" x14ac:dyDescent="0.25">
      <c r="A6" s="33"/>
      <c r="B6" s="33"/>
      <c r="C6" s="33"/>
      <c r="D6" s="33"/>
      <c r="E6" s="33"/>
      <c r="F6" s="33"/>
    </row>
    <row r="7" spans="1:8" x14ac:dyDescent="0.25">
      <c r="A7" s="24" t="s">
        <v>1</v>
      </c>
      <c r="B7" s="25"/>
      <c r="C7" s="2" t="s">
        <v>2</v>
      </c>
      <c r="D7" s="2">
        <v>866</v>
      </c>
      <c r="E7" s="2">
        <v>134</v>
      </c>
      <c r="F7" s="10">
        <f>E7/D7</f>
        <v>0.15473441108545036</v>
      </c>
      <c r="G7" s="8">
        <f>$F$28</f>
        <v>0.21239421239421238</v>
      </c>
      <c r="H7" s="8">
        <v>0.15</v>
      </c>
    </row>
    <row r="8" spans="1:8" x14ac:dyDescent="0.25">
      <c r="A8" s="26"/>
      <c r="B8" s="27"/>
      <c r="C8" s="2" t="s">
        <v>3</v>
      </c>
      <c r="D8" s="2">
        <v>563</v>
      </c>
      <c r="E8" s="2">
        <v>92</v>
      </c>
      <c r="F8" s="10">
        <f t="shared" ref="F8:F28" si="0">E8/D8</f>
        <v>0.16341030195381884</v>
      </c>
      <c r="G8" s="8">
        <f t="shared" ref="G8:G28" si="1">$F$28</f>
        <v>0.21239421239421238</v>
      </c>
      <c r="H8" s="8">
        <v>0.15</v>
      </c>
    </row>
    <row r="9" spans="1:8" x14ac:dyDescent="0.25">
      <c r="A9" s="28"/>
      <c r="B9" s="29"/>
      <c r="C9" s="3" t="s">
        <v>4</v>
      </c>
      <c r="D9" s="6">
        <f>SUM(D7:D8)</f>
        <v>1429</v>
      </c>
      <c r="E9" s="6">
        <v>226</v>
      </c>
      <c r="F9" s="9">
        <f t="shared" si="0"/>
        <v>0.15815255423372987</v>
      </c>
      <c r="G9" s="8">
        <f t="shared" si="1"/>
        <v>0.21239421239421238</v>
      </c>
      <c r="H9" s="8">
        <v>0.15</v>
      </c>
    </row>
    <row r="10" spans="1:8" x14ac:dyDescent="0.25">
      <c r="A10" s="33" t="s">
        <v>5</v>
      </c>
      <c r="B10" s="33"/>
      <c r="C10" s="2" t="s">
        <v>6</v>
      </c>
      <c r="D10" s="2">
        <v>389</v>
      </c>
      <c r="E10" s="2">
        <v>71</v>
      </c>
      <c r="F10" s="10">
        <f t="shared" si="0"/>
        <v>0.18251928020565553</v>
      </c>
      <c r="G10" s="8">
        <f t="shared" si="1"/>
        <v>0.21239421239421238</v>
      </c>
      <c r="H10" s="8">
        <v>0.15</v>
      </c>
    </row>
    <row r="11" spans="1:8" x14ac:dyDescent="0.25">
      <c r="A11" s="33"/>
      <c r="B11" s="33"/>
      <c r="C11" s="2" t="s">
        <v>7</v>
      </c>
      <c r="D11" s="2">
        <v>377</v>
      </c>
      <c r="E11" s="2">
        <v>71</v>
      </c>
      <c r="F11" s="10">
        <f t="shared" si="0"/>
        <v>0.1883289124668435</v>
      </c>
      <c r="G11" s="8">
        <f t="shared" si="1"/>
        <v>0.21239421239421238</v>
      </c>
      <c r="H11" s="8">
        <v>0.15</v>
      </c>
    </row>
    <row r="12" spans="1:8" x14ac:dyDescent="0.25">
      <c r="A12" s="33"/>
      <c r="B12" s="33"/>
      <c r="C12" s="2" t="s">
        <v>8</v>
      </c>
      <c r="D12" s="2">
        <v>361</v>
      </c>
      <c r="E12" s="2">
        <v>78</v>
      </c>
      <c r="F12" s="10">
        <f t="shared" si="0"/>
        <v>0.21606648199445982</v>
      </c>
      <c r="G12" s="8">
        <f t="shared" si="1"/>
        <v>0.21239421239421238</v>
      </c>
      <c r="H12" s="8">
        <v>0.15</v>
      </c>
    </row>
    <row r="13" spans="1:8" x14ac:dyDescent="0.25">
      <c r="A13" s="33"/>
      <c r="B13" s="33"/>
      <c r="C13" s="2" t="s">
        <v>9</v>
      </c>
      <c r="D13" s="2">
        <v>203</v>
      </c>
      <c r="E13" s="2">
        <v>69</v>
      </c>
      <c r="F13" s="10">
        <f t="shared" si="0"/>
        <v>0.33990147783251229</v>
      </c>
      <c r="G13" s="8">
        <f t="shared" si="1"/>
        <v>0.21239421239421238</v>
      </c>
      <c r="H13" s="8">
        <v>0.15</v>
      </c>
    </row>
    <row r="14" spans="1:8" x14ac:dyDescent="0.25">
      <c r="A14" s="33"/>
      <c r="B14" s="33"/>
      <c r="C14" s="3" t="s">
        <v>27</v>
      </c>
      <c r="D14" s="6">
        <f>SUM(D10:D13)</f>
        <v>1330</v>
      </c>
      <c r="E14" s="6">
        <v>289</v>
      </c>
      <c r="F14" s="9">
        <f t="shared" si="0"/>
        <v>0.21729323308270676</v>
      </c>
      <c r="G14" s="8">
        <f t="shared" si="1"/>
        <v>0.21239421239421238</v>
      </c>
      <c r="H14" s="8">
        <v>0.15</v>
      </c>
    </row>
    <row r="15" spans="1:8" x14ac:dyDescent="0.25">
      <c r="A15" s="33" t="s">
        <v>10</v>
      </c>
      <c r="B15" s="33"/>
      <c r="C15" s="2" t="s">
        <v>11</v>
      </c>
      <c r="D15" s="2">
        <v>12</v>
      </c>
      <c r="E15" s="2">
        <v>2</v>
      </c>
      <c r="F15" s="10">
        <f t="shared" si="0"/>
        <v>0.16666666666666666</v>
      </c>
      <c r="G15" s="8">
        <f t="shared" si="1"/>
        <v>0.21239421239421238</v>
      </c>
      <c r="H15" s="8">
        <v>0.15</v>
      </c>
    </row>
    <row r="16" spans="1:8" x14ac:dyDescent="0.25">
      <c r="A16" s="33"/>
      <c r="B16" s="33"/>
      <c r="C16" s="2" t="s">
        <v>12</v>
      </c>
      <c r="D16" s="2">
        <v>47</v>
      </c>
      <c r="E16" s="2">
        <v>9</v>
      </c>
      <c r="F16" s="10">
        <f t="shared" si="0"/>
        <v>0.19148936170212766</v>
      </c>
      <c r="G16" s="8">
        <f t="shared" si="1"/>
        <v>0.21239421239421238</v>
      </c>
      <c r="H16" s="8">
        <v>0.15</v>
      </c>
    </row>
    <row r="17" spans="1:8" x14ac:dyDescent="0.25">
      <c r="A17" s="33"/>
      <c r="B17" s="33"/>
      <c r="C17" s="2" t="s">
        <v>13</v>
      </c>
      <c r="D17" s="2">
        <v>66</v>
      </c>
      <c r="E17" s="2">
        <v>23</v>
      </c>
      <c r="F17" s="10">
        <f t="shared" si="0"/>
        <v>0.34848484848484851</v>
      </c>
      <c r="G17" s="8">
        <f t="shared" si="1"/>
        <v>0.21239421239421238</v>
      </c>
      <c r="H17" s="8">
        <v>0.15</v>
      </c>
    </row>
    <row r="18" spans="1:8" x14ac:dyDescent="0.25">
      <c r="A18" s="33"/>
      <c r="B18" s="33"/>
      <c r="C18" s="2" t="s">
        <v>14</v>
      </c>
      <c r="D18" s="2">
        <v>76</v>
      </c>
      <c r="E18" s="2">
        <v>23</v>
      </c>
      <c r="F18" s="10">
        <f t="shared" si="0"/>
        <v>0.30263157894736842</v>
      </c>
      <c r="G18" s="8">
        <f t="shared" si="1"/>
        <v>0.21239421239421238</v>
      </c>
      <c r="H18" s="8">
        <v>0.15</v>
      </c>
    </row>
    <row r="19" spans="1:8" x14ac:dyDescent="0.25">
      <c r="A19" s="33"/>
      <c r="B19" s="33"/>
      <c r="C19" s="2" t="s">
        <v>15</v>
      </c>
      <c r="D19" s="2">
        <v>93</v>
      </c>
      <c r="E19" s="2">
        <v>36</v>
      </c>
      <c r="F19" s="10">
        <f t="shared" si="0"/>
        <v>0.38709677419354838</v>
      </c>
      <c r="G19" s="8">
        <f t="shared" si="1"/>
        <v>0.21239421239421238</v>
      </c>
      <c r="H19" s="8">
        <v>0.15</v>
      </c>
    </row>
    <row r="20" spans="1:8" x14ac:dyDescent="0.25">
      <c r="A20" s="33"/>
      <c r="B20" s="33"/>
      <c r="C20" s="2" t="s">
        <v>16</v>
      </c>
      <c r="D20" s="2">
        <v>45</v>
      </c>
      <c r="E20" s="2">
        <v>14</v>
      </c>
      <c r="F20" s="10">
        <f t="shared" si="0"/>
        <v>0.31111111111111112</v>
      </c>
      <c r="G20" s="8">
        <f t="shared" si="1"/>
        <v>0.21239421239421238</v>
      </c>
      <c r="H20" s="8">
        <v>0.15</v>
      </c>
    </row>
    <row r="21" spans="1:8" x14ac:dyDescent="0.25">
      <c r="A21" s="33"/>
      <c r="B21" s="33"/>
      <c r="C21" s="2" t="s">
        <v>17</v>
      </c>
      <c r="D21" s="2">
        <v>54</v>
      </c>
      <c r="E21" s="2">
        <v>12</v>
      </c>
      <c r="F21" s="10">
        <f t="shared" si="0"/>
        <v>0.22222222222222221</v>
      </c>
      <c r="G21" s="8">
        <f t="shared" si="1"/>
        <v>0.21239421239421238</v>
      </c>
      <c r="H21" s="8">
        <v>0.15</v>
      </c>
    </row>
    <row r="22" spans="1:8" x14ac:dyDescent="0.25">
      <c r="A22" s="33"/>
      <c r="B22" s="33"/>
      <c r="C22" s="2" t="s">
        <v>18</v>
      </c>
      <c r="D22" s="2">
        <v>181</v>
      </c>
      <c r="E22" s="2">
        <v>48</v>
      </c>
      <c r="F22" s="10">
        <f t="shared" si="0"/>
        <v>0.26519337016574585</v>
      </c>
      <c r="G22" s="8">
        <f t="shared" si="1"/>
        <v>0.21239421239421238</v>
      </c>
      <c r="H22" s="8">
        <v>0.15</v>
      </c>
    </row>
    <row r="23" spans="1:8" x14ac:dyDescent="0.25">
      <c r="A23" s="33"/>
      <c r="B23" s="33"/>
      <c r="C23" s="2" t="s">
        <v>19</v>
      </c>
      <c r="D23" s="2">
        <v>95</v>
      </c>
      <c r="E23" s="2">
        <v>27</v>
      </c>
      <c r="F23" s="10">
        <f t="shared" si="0"/>
        <v>0.28421052631578947</v>
      </c>
      <c r="G23" s="8">
        <f t="shared" si="1"/>
        <v>0.21239421239421238</v>
      </c>
      <c r="H23" s="8">
        <v>0.15</v>
      </c>
    </row>
    <row r="24" spans="1:8" x14ac:dyDescent="0.25">
      <c r="A24" s="33"/>
      <c r="B24" s="33"/>
      <c r="C24" s="2" t="s">
        <v>20</v>
      </c>
      <c r="D24" s="2">
        <v>15</v>
      </c>
      <c r="E24" s="2">
        <v>6</v>
      </c>
      <c r="F24" s="10">
        <f t="shared" si="0"/>
        <v>0.4</v>
      </c>
      <c r="G24" s="8">
        <f t="shared" si="1"/>
        <v>0.21239421239421238</v>
      </c>
      <c r="H24" s="8">
        <v>0.15</v>
      </c>
    </row>
    <row r="25" spans="1:8" x14ac:dyDescent="0.25">
      <c r="A25" s="33"/>
      <c r="B25" s="33"/>
      <c r="C25" s="2" t="s">
        <v>21</v>
      </c>
      <c r="D25" s="2">
        <v>78</v>
      </c>
      <c r="E25" s="2">
        <v>23</v>
      </c>
      <c r="F25" s="10">
        <f t="shared" si="0"/>
        <v>0.29487179487179488</v>
      </c>
      <c r="G25" s="8">
        <f t="shared" si="1"/>
        <v>0.21239421239421238</v>
      </c>
      <c r="H25" s="8">
        <v>0.15</v>
      </c>
    </row>
    <row r="26" spans="1:8" x14ac:dyDescent="0.25">
      <c r="A26" s="33"/>
      <c r="B26" s="33"/>
      <c r="C26" s="2" t="s">
        <v>22</v>
      </c>
      <c r="D26" s="2">
        <v>142</v>
      </c>
      <c r="E26" s="2">
        <v>40</v>
      </c>
      <c r="F26" s="10">
        <f t="shared" si="0"/>
        <v>0.28169014084507044</v>
      </c>
      <c r="G26" s="8">
        <f t="shared" si="1"/>
        <v>0.21239421239421238</v>
      </c>
      <c r="H26" s="8">
        <v>0.15</v>
      </c>
    </row>
    <row r="27" spans="1:8" x14ac:dyDescent="0.25">
      <c r="A27" s="33"/>
      <c r="B27" s="33"/>
      <c r="C27" s="3" t="s">
        <v>23</v>
      </c>
      <c r="D27" s="6">
        <f>SUM(D15:D26)</f>
        <v>904</v>
      </c>
      <c r="E27" s="6">
        <v>263</v>
      </c>
      <c r="F27" s="9">
        <f t="shared" si="0"/>
        <v>0.29092920353982299</v>
      </c>
      <c r="G27" s="8">
        <f t="shared" si="1"/>
        <v>0.21239421239421238</v>
      </c>
      <c r="H27" s="8">
        <v>0.15</v>
      </c>
    </row>
    <row r="28" spans="1:8" x14ac:dyDescent="0.25">
      <c r="A28" s="35" t="s">
        <v>24</v>
      </c>
      <c r="B28" s="36"/>
      <c r="C28" s="2" t="s">
        <v>24</v>
      </c>
      <c r="D28" s="6">
        <v>3663</v>
      </c>
      <c r="E28" s="6">
        <v>778</v>
      </c>
      <c r="F28" s="9">
        <f t="shared" si="0"/>
        <v>0.21239421239421238</v>
      </c>
      <c r="G28" s="8">
        <f t="shared" si="1"/>
        <v>0.21239421239421238</v>
      </c>
      <c r="H28" s="8">
        <v>0.15</v>
      </c>
    </row>
    <row r="35" spans="1:7" ht="53.25" customHeight="1" x14ac:dyDescent="0.25">
      <c r="A35" s="38" t="s">
        <v>29</v>
      </c>
      <c r="B35" s="39" t="s">
        <v>28</v>
      </c>
      <c r="C35" s="39"/>
      <c r="D35" s="39" t="s">
        <v>38</v>
      </c>
      <c r="E35" s="39"/>
      <c r="F35" s="39" t="s">
        <v>39</v>
      </c>
      <c r="G35" s="39"/>
    </row>
    <row r="36" spans="1:7" ht="90" x14ac:dyDescent="0.25">
      <c r="A36" s="38"/>
      <c r="B36" s="16" t="s">
        <v>30</v>
      </c>
      <c r="C36" s="16" t="s">
        <v>31</v>
      </c>
      <c r="D36" s="16" t="s">
        <v>30</v>
      </c>
      <c r="E36" s="16" t="s">
        <v>31</v>
      </c>
      <c r="F36" s="16" t="s">
        <v>51</v>
      </c>
      <c r="G36" s="16" t="s">
        <v>52</v>
      </c>
    </row>
    <row r="37" spans="1:7" x14ac:dyDescent="0.25">
      <c r="A37" s="15" t="s">
        <v>32</v>
      </c>
      <c r="B37" s="2">
        <v>15</v>
      </c>
      <c r="C37" s="2">
        <v>49</v>
      </c>
      <c r="D37" s="2">
        <v>1</v>
      </c>
      <c r="E37" s="2">
        <v>1</v>
      </c>
      <c r="F37" s="10">
        <f>D37/B37</f>
        <v>6.6666666666666666E-2</v>
      </c>
      <c r="G37" s="10">
        <f>E37/C37</f>
        <v>2.0408163265306121E-2</v>
      </c>
    </row>
    <row r="38" spans="1:7" x14ac:dyDescent="0.25">
      <c r="A38" s="15" t="s">
        <v>33</v>
      </c>
      <c r="B38" s="2">
        <v>36</v>
      </c>
      <c r="C38" s="2">
        <v>122</v>
      </c>
      <c r="D38" s="2">
        <v>10</v>
      </c>
      <c r="E38" s="2">
        <v>3</v>
      </c>
      <c r="F38" s="10">
        <f t="shared" ref="F38:G43" si="2">D38/B38</f>
        <v>0.27777777777777779</v>
      </c>
      <c r="G38" s="10">
        <f t="shared" si="2"/>
        <v>2.4590163934426229E-2</v>
      </c>
    </row>
    <row r="39" spans="1:7" x14ac:dyDescent="0.25">
      <c r="A39" s="15" t="s">
        <v>34</v>
      </c>
      <c r="B39" s="2">
        <v>74</v>
      </c>
      <c r="C39" s="2">
        <v>423</v>
      </c>
      <c r="D39" s="2">
        <v>17</v>
      </c>
      <c r="E39" s="2">
        <v>27</v>
      </c>
      <c r="F39" s="10">
        <f t="shared" si="2"/>
        <v>0.22972972972972974</v>
      </c>
      <c r="G39" s="10">
        <f t="shared" si="2"/>
        <v>6.3829787234042548E-2</v>
      </c>
    </row>
    <row r="40" spans="1:7" x14ac:dyDescent="0.25">
      <c r="A40" s="15" t="s">
        <v>35</v>
      </c>
      <c r="B40" s="2">
        <v>114</v>
      </c>
      <c r="C40" s="2">
        <v>797</v>
      </c>
      <c r="D40" s="2">
        <v>54</v>
      </c>
      <c r="E40" s="2">
        <v>104</v>
      </c>
      <c r="F40" s="10">
        <f t="shared" si="2"/>
        <v>0.47368421052631576</v>
      </c>
      <c r="G40" s="10">
        <f t="shared" si="2"/>
        <v>0.13048933500627352</v>
      </c>
    </row>
    <row r="41" spans="1:7" x14ac:dyDescent="0.25">
      <c r="A41" s="15" t="s">
        <v>36</v>
      </c>
      <c r="B41" s="2">
        <v>144</v>
      </c>
      <c r="C41" s="2">
        <v>1139</v>
      </c>
      <c r="D41" s="2">
        <v>63</v>
      </c>
      <c r="E41" s="2">
        <v>223</v>
      </c>
      <c r="F41" s="10">
        <f t="shared" si="2"/>
        <v>0.4375</v>
      </c>
      <c r="G41" s="10">
        <f t="shared" si="2"/>
        <v>0.1957857769973661</v>
      </c>
    </row>
    <row r="42" spans="1:7" x14ac:dyDescent="0.25">
      <c r="A42" s="14" t="s">
        <v>37</v>
      </c>
      <c r="B42" s="2">
        <v>63</v>
      </c>
      <c r="C42" s="2">
        <v>687</v>
      </c>
      <c r="D42" s="2">
        <v>40</v>
      </c>
      <c r="E42" s="2">
        <v>235</v>
      </c>
      <c r="F42" s="10">
        <f t="shared" si="2"/>
        <v>0.63492063492063489</v>
      </c>
      <c r="G42" s="10">
        <f t="shared" si="2"/>
        <v>0.34206695778748181</v>
      </c>
    </row>
    <row r="43" spans="1:7" x14ac:dyDescent="0.25">
      <c r="A43" s="13" t="s">
        <v>24</v>
      </c>
      <c r="B43" s="6">
        <f>SUM(B37:B42)</f>
        <v>446</v>
      </c>
      <c r="C43" s="6">
        <f>SUM(C37:C42)</f>
        <v>3217</v>
      </c>
      <c r="D43" s="6">
        <f>SUM(D37:D42)</f>
        <v>185</v>
      </c>
      <c r="E43" s="6">
        <f>SUM(E37:E42)</f>
        <v>593</v>
      </c>
      <c r="F43" s="9">
        <f t="shared" si="2"/>
        <v>0.41479820627802688</v>
      </c>
      <c r="G43" s="9">
        <f>E43/C43</f>
        <v>0.18433322971712776</v>
      </c>
    </row>
    <row r="44" spans="1:7" x14ac:dyDescent="0.25">
      <c r="A44" s="13" t="s">
        <v>24</v>
      </c>
      <c r="B44" s="34">
        <f>SUM(B43:C43)</f>
        <v>3663</v>
      </c>
      <c r="C44" s="34"/>
      <c r="D44" s="34">
        <f>SUM(D43:E43)</f>
        <v>778</v>
      </c>
      <c r="E44" s="34"/>
      <c r="F44" s="32">
        <f>D44/B44</f>
        <v>0.21239421239421238</v>
      </c>
      <c r="G44" s="32"/>
    </row>
  </sheetData>
  <mergeCells count="16">
    <mergeCell ref="A35:A36"/>
    <mergeCell ref="B35:C35"/>
    <mergeCell ref="D35:E35"/>
    <mergeCell ref="F35:G35"/>
    <mergeCell ref="B44:C44"/>
    <mergeCell ref="D44:E44"/>
    <mergeCell ref="F44:G44"/>
    <mergeCell ref="F3:F6"/>
    <mergeCell ref="E3:E6"/>
    <mergeCell ref="A10:B14"/>
    <mergeCell ref="A15:B27"/>
    <mergeCell ref="A28:B28"/>
    <mergeCell ref="A7:B9"/>
    <mergeCell ref="A3:B6"/>
    <mergeCell ref="C3:C6"/>
    <mergeCell ref="D3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Kirjeldus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2016-06-17T07:19:59Z</dcterms:created>
  <dcterms:modified xsi:type="dcterms:W3CDTF">2017-05-03T12:09:06Z</dcterms:modified>
</cp:coreProperties>
</file>