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haigekassa.ee\yldine\P_ravikindlustushyvitised\P11_tervishoiukvaliteet\5_Indikaatorid\Eesti_ravikvaliteedi_andmed_2019\TTO_indik\tabelid_veebi\"/>
    </mc:Choice>
  </mc:AlternateContent>
  <xr:revisionPtr revIDLastSave="0" documentId="13_ncr:1_{0DD133C5-789F-4AA1-9CAA-13A6DCE05EC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Kirjeldus2019" sheetId="1" r:id="rId1"/>
    <sheet name="Aruandesse2019" sheetId="2" r:id="rId2"/>
    <sheet name="Andmed_detailsem" sheetId="3" r:id="rId3"/>
    <sheet name="Aastate võrdlus" sheetId="4" r:id="rId4"/>
  </sheets>
  <externalReferences>
    <externalReference r:id="rId5"/>
    <externalReference r:id="rId6"/>
  </externalReferences>
  <definedNames>
    <definedName name="DF_GRID_1">Aruandesse2019!#REF!</definedName>
    <definedName name="DF_GRID_1_1">Andmed_detailsem!#REF!</definedName>
    <definedName name="DF_GRID_1_2">Andmed_detailsem!#REF!</definedName>
    <definedName name="HVA">[1]Aruandesse!#REF!*0+[1]Aruandesse!#REF!</definedName>
    <definedName name="HVA_I" localSheetId="3">[2]Aruandesse!$C$4:$C$25*0+[2]Aruandesse!$C$26</definedName>
    <definedName name="HVA_I">Aruandesse2019!$E$5:$E$26*0+Aruandesse2019!$E$28</definedName>
    <definedName name="HVA_II" localSheetId="3">[2]Aruandesse!#REF!*0+[2]Aruandesse!#REF!</definedName>
    <definedName name="HVA_II">Aruandesse2019!#REF!*0+Aruandesse2019!#REF!</definedName>
    <definedName name="SAPBEXhrIndnt" hidden="1">"Wide"</definedName>
    <definedName name="SAPsysID" hidden="1">"708C5W7SBKP804JT78WJ0JNKI"</definedName>
    <definedName name="SAPwbID" hidden="1">"ARS"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2" i="4" l="1"/>
  <c r="K54" i="4" s="1"/>
  <c r="L5" i="4" l="1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4" i="4"/>
  <c r="H5" i="2" l="1"/>
  <c r="I6" i="2" l="1"/>
  <c r="I7" i="2"/>
  <c r="I9" i="2"/>
  <c r="I10" i="2"/>
  <c r="I11" i="2"/>
  <c r="I12" i="2"/>
  <c r="I14" i="2"/>
  <c r="I15" i="2"/>
  <c r="I16" i="2"/>
  <c r="I17" i="2"/>
  <c r="I18" i="2"/>
  <c r="I19" i="2"/>
  <c r="I20" i="2"/>
  <c r="I21" i="2"/>
  <c r="I22" i="2"/>
  <c r="I23" i="2"/>
  <c r="I24" i="2"/>
  <c r="I25" i="2"/>
  <c r="H6" i="2"/>
  <c r="H7" i="2"/>
  <c r="H9" i="2"/>
  <c r="H10" i="2"/>
  <c r="H11" i="2"/>
  <c r="H12" i="2"/>
  <c r="H14" i="2"/>
  <c r="H15" i="2"/>
  <c r="H16" i="2"/>
  <c r="H17" i="2"/>
  <c r="H18" i="2"/>
  <c r="H19" i="2"/>
  <c r="H20" i="2"/>
  <c r="H21" i="2"/>
  <c r="H22" i="2"/>
  <c r="H23" i="2"/>
  <c r="H24" i="2"/>
  <c r="H25" i="2"/>
  <c r="I5" i="2"/>
  <c r="F19" i="2" l="1"/>
  <c r="F6" i="2"/>
  <c r="I8" i="2"/>
  <c r="I26" i="2"/>
  <c r="F12" i="2"/>
  <c r="H8" i="2"/>
  <c r="F16" i="2"/>
  <c r="F11" i="2"/>
  <c r="H13" i="2"/>
  <c r="I13" i="2"/>
  <c r="H26" i="2"/>
  <c r="F7" i="2"/>
  <c r="F9" i="2"/>
  <c r="F10" i="2"/>
  <c r="F15" i="2"/>
  <c r="F17" i="2"/>
  <c r="F18" i="2"/>
  <c r="F20" i="2"/>
  <c r="F21" i="2"/>
  <c r="F22" i="2"/>
  <c r="F23" i="2"/>
  <c r="F24" i="2"/>
  <c r="F25" i="2"/>
  <c r="F5" i="2"/>
  <c r="F26" i="2" l="1"/>
  <c r="F8" i="2"/>
  <c r="F13" i="2"/>
  <c r="K26" i="2"/>
  <c r="J26" i="2"/>
  <c r="K25" i="2"/>
  <c r="J25" i="2"/>
  <c r="K24" i="2"/>
  <c r="J24" i="2"/>
  <c r="K23" i="2"/>
  <c r="J23" i="2"/>
  <c r="K22" i="2"/>
  <c r="J22" i="2"/>
  <c r="K21" i="2"/>
  <c r="J21" i="2"/>
  <c r="K20" i="2"/>
  <c r="J20" i="2"/>
  <c r="K19" i="2"/>
  <c r="J19" i="2"/>
  <c r="K18" i="2"/>
  <c r="J18" i="2"/>
  <c r="K17" i="2"/>
  <c r="J17" i="2"/>
  <c r="K16" i="2"/>
  <c r="J16" i="2"/>
  <c r="K15" i="2"/>
  <c r="J15" i="2"/>
  <c r="K14" i="2"/>
  <c r="J14" i="2"/>
  <c r="K13" i="2"/>
  <c r="J13" i="2"/>
  <c r="K12" i="2"/>
  <c r="J12" i="2"/>
  <c r="K11" i="2"/>
  <c r="J11" i="2"/>
  <c r="K10" i="2"/>
  <c r="J10" i="2"/>
  <c r="K9" i="2"/>
  <c r="J9" i="2"/>
  <c r="K8" i="2"/>
  <c r="J8" i="2"/>
  <c r="K7" i="2"/>
  <c r="J7" i="2"/>
  <c r="K6" i="2"/>
  <c r="J6" i="2"/>
  <c r="K5" i="2"/>
  <c r="J5" i="2"/>
  <c r="I28" i="2" l="1"/>
  <c r="H28" i="2"/>
  <c r="K28" i="2" l="1"/>
  <c r="G25" i="2"/>
  <c r="G21" i="2"/>
  <c r="G17" i="2"/>
  <c r="G13" i="2"/>
  <c r="G9" i="2"/>
  <c r="G5" i="2"/>
  <c r="G20" i="2"/>
  <c r="G12" i="2"/>
  <c r="G26" i="2"/>
  <c r="G22" i="2"/>
  <c r="G18" i="2"/>
  <c r="G14" i="2"/>
  <c r="G10" i="2"/>
  <c r="G6" i="2"/>
  <c r="G19" i="2"/>
  <c r="G11" i="2"/>
  <c r="G8" i="2"/>
  <c r="G23" i="2"/>
  <c r="G15" i="2"/>
  <c r="G7" i="2"/>
  <c r="G24" i="2"/>
  <c r="G16" i="2"/>
  <c r="F28" i="2"/>
  <c r="J28" i="2"/>
</calcChain>
</file>

<file path=xl/sharedStrings.xml><?xml version="1.0" encoding="utf-8"?>
<sst xmlns="http://schemas.openxmlformats.org/spreadsheetml/2006/main" count="241" uniqueCount="111">
  <si>
    <t xml:space="preserve">INDIKAATOR 3c. PÄEVAKIRURGIA OSAKAAL: TONSILLEKTOOMIA JA/VÕI ADENOIDEKTOOMIA </t>
  </si>
  <si>
    <t xml:space="preserve">Raviarved, millel on vähemalt üks NCSP EMB  alapeatüki koodidest </t>
  </si>
  <si>
    <t>95% usaldusvahemik</t>
  </si>
  <si>
    <t>alumine usaldusvahemik</t>
  </si>
  <si>
    <t>ülemine usaldusvahemik</t>
  </si>
  <si>
    <t>alumise usaldusvahemiku erinevus sagedusest</t>
  </si>
  <si>
    <t>ülemise usaldusvahemiku erinevus sagedusest</t>
  </si>
  <si>
    <t>PERH</t>
  </si>
  <si>
    <t>TLH</t>
  </si>
  <si>
    <t>TÜK</t>
  </si>
  <si>
    <t>piirkH</t>
  </si>
  <si>
    <t>ITK</t>
  </si>
  <si>
    <t>IVKH</t>
  </si>
  <si>
    <t>LTKH</t>
  </si>
  <si>
    <t>PH</t>
  </si>
  <si>
    <t>keskH</t>
  </si>
  <si>
    <t>Hiiumaa</t>
  </si>
  <si>
    <t>Jõgeva</t>
  </si>
  <si>
    <t>Järva</t>
  </si>
  <si>
    <t>Kures</t>
  </si>
  <si>
    <t>Lõuna</t>
  </si>
  <si>
    <t>Lääne</t>
  </si>
  <si>
    <t>Narva</t>
  </si>
  <si>
    <t>Põlva</t>
  </si>
  <si>
    <t>Rakvere</t>
  </si>
  <si>
    <t>Rapla</t>
  </si>
  <si>
    <t>Valga</t>
  </si>
  <si>
    <t>Vilj</t>
  </si>
  <si>
    <t>üldH</t>
  </si>
  <si>
    <t>HVA keskmine</t>
  </si>
  <si>
    <t>Kokku</t>
  </si>
  <si>
    <t>Teenus ravitüübi kaupa</t>
  </si>
  <si>
    <t>Raviasutus</t>
  </si>
  <si>
    <t>Ambulatoorne v.a päevaravi</t>
  </si>
  <si>
    <t>Statsionaarne</t>
  </si>
  <si>
    <t>Päevaravi</t>
  </si>
  <si>
    <t>Kokku:</t>
  </si>
  <si>
    <t>EMB kood</t>
  </si>
  <si>
    <t>EMB koodi nimetus</t>
  </si>
  <si>
    <t>EMB10</t>
  </si>
  <si>
    <t>EMB30</t>
  </si>
  <si>
    <t>EMB00</t>
  </si>
  <si>
    <t>EMB20</t>
  </si>
  <si>
    <t>EMB99</t>
  </si>
  <si>
    <t>Mandlite või adenoidide lesiooni ekstsis</t>
  </si>
  <si>
    <t>Tonsillektoomia</t>
  </si>
  <si>
    <t>Adenotonsillektoomia</t>
  </si>
  <si>
    <t>Adenotoomia</t>
  </si>
  <si>
    <t xml:space="preserve">Raviarved, millel on vähemalt üks NCSP EMB-alapeatüki koodidest </t>
  </si>
  <si>
    <t>2017 päevakirurgias teostatud tonsillektoomia ja/või adenoidektoomiad, osakaal</t>
  </si>
  <si>
    <t>Haiglaliik</t>
  </si>
  <si>
    <t>Piirkondlikud</t>
  </si>
  <si>
    <t>Põhja-Eesti Regionaalhaigla</t>
  </si>
  <si>
    <t>Tallinna Lastehaigla</t>
  </si>
  <si>
    <t>Tartu Ülikooli Kliinikum</t>
  </si>
  <si>
    <t>Ida-Tallinna Keskhaigla</t>
  </si>
  <si>
    <t>Ida-Viru Keskhaigla</t>
  </si>
  <si>
    <t>Lääne-Tallinna Keskhaigla</t>
  </si>
  <si>
    <t>Pärnu Haigla</t>
  </si>
  <si>
    <t xml:space="preserve">Üldhaiglad </t>
  </si>
  <si>
    <t>Jõgeva Haigla</t>
  </si>
  <si>
    <t>Järvamaa Haigla</t>
  </si>
  <si>
    <t>Kuressaare Haigla</t>
  </si>
  <si>
    <t>Lõuna-Eesti Haigla</t>
  </si>
  <si>
    <t>Läänemaa Haigla</t>
  </si>
  <si>
    <t>Narva Haigla</t>
  </si>
  <si>
    <t>Põlva Haigla</t>
  </si>
  <si>
    <t>Rakvere Haigla</t>
  </si>
  <si>
    <t>Raplamaa Haigla</t>
  </si>
  <si>
    <t>Valga Haigla</t>
  </si>
  <si>
    <t>Viljandi Haigla</t>
  </si>
  <si>
    <t xml:space="preserve">Haigla </t>
  </si>
  <si>
    <t>Keskhaiglad</t>
  </si>
  <si>
    <t>* teenust ei osutata</t>
  </si>
  <si>
    <t>Hiiumaa Haigla*</t>
  </si>
  <si>
    <t>Üldhaiglad</t>
  </si>
  <si>
    <r>
      <t xml:space="preserve">Vanus </t>
    </r>
    <r>
      <rPr>
        <b/>
        <sz val="11"/>
        <color theme="1"/>
        <rFont val="Calibri"/>
        <family val="2"/>
        <charset val="186"/>
      </rPr>
      <t>≤14</t>
    </r>
  </si>
  <si>
    <r>
      <t xml:space="preserve">Vanus </t>
    </r>
    <r>
      <rPr>
        <b/>
        <sz val="11"/>
        <color theme="1"/>
        <rFont val="Calibri"/>
        <family val="2"/>
        <charset val="186"/>
      </rPr>
      <t>≥</t>
    </r>
    <r>
      <rPr>
        <b/>
        <sz val="11"/>
        <color theme="1"/>
        <rFont val="Calibri"/>
        <family val="2"/>
        <charset val="186"/>
        <scheme val="minor"/>
      </rPr>
      <t>19</t>
    </r>
  </si>
  <si>
    <t>Rapla Haigla</t>
  </si>
  <si>
    <t>Tartu ülikooli Kliinikum</t>
  </si>
  <si>
    <t>Erihaiglad</t>
  </si>
  <si>
    <t>HNR</t>
  </si>
  <si>
    <t>-</t>
  </si>
  <si>
    <t>Haapsalu Neuroloogiline Rehabilitatsioonikeskus*</t>
  </si>
  <si>
    <t>2011  päevakirurgias teostatud tonisllektoomia ja/või adenoidektoomia, osakaal</t>
  </si>
  <si>
    <t>2012 päevakirurgias teostatud tonisllektoomia ja/või adenoidektoomia, osakaal</t>
  </si>
  <si>
    <t>2013 päevakirurgias teostatud tonsillektoomia ja/või adenoidektoomia, osakaal</t>
  </si>
  <si>
    <t>2014 päevakirurgias teostatud tonsillektoomia ja/või adenoidektoomia, osakaal</t>
  </si>
  <si>
    <t>2015 päevakirurgias teostatud tonsillektoomia ja/või adenoidektoomia, osakaal</t>
  </si>
  <si>
    <t>2016 päevakirurgias teostatud tonsillektoomiad ja/või adenoidektoomiate osakaas</t>
  </si>
  <si>
    <t>2018 päevakirurgias teostatud tonsillektoomiad ja/või adenoidektoomiad, osakaal*</t>
  </si>
  <si>
    <t>2011  teostatud tonisllektoomia ja/või adenoidektoomia, arv</t>
  </si>
  <si>
    <t>2012  teostatud tonisllektoomia ja/või adenoidektoomia, arv</t>
  </si>
  <si>
    <t>2013  teostatud tonisllektoomia ja/või adenoidektoomia, arv</t>
  </si>
  <si>
    <t>2014  teostatud tonisllektoomia ja/või adenoidektoomia, arv</t>
  </si>
  <si>
    <t>2015  teostatud tonsillektoomia ja/või adenoidektoomia, arv</t>
  </si>
  <si>
    <t>2016  teostatud tonsillektoomia ja/või adenoidektoomia, arv</t>
  </si>
  <si>
    <t>2017 teostatud tonsillektoomia ja/või adenoidektoomia, arv</t>
  </si>
  <si>
    <t>2018 teostatud tonsillektoomiad ja/või adenoidektoomiad, arv*</t>
  </si>
  <si>
    <t xml:space="preserve">Kriipsuga ( - ) tähistatud read, kus ei olnud juhtusid ning tulemust ei saanud arvutada. </t>
  </si>
  <si>
    <t>Vanus 15–18</t>
  </si>
  <si>
    <t>2019. a teostatud tonsillektoomiad ja/või adenoidektoomiad, arv</t>
  </si>
  <si>
    <t>2019. a päevakirurgias teostatud tonsillektoomiad ja/või adenoidektoomiad, arv</t>
  </si>
  <si>
    <t>2019. a päevakirurgias teostatud tonsillektoomiad ja/või adenoidektoomiad, osakaal</t>
  </si>
  <si>
    <t>2019.aastat on algvalimi periood arve alguse asemel arve lõpu järgi</t>
  </si>
  <si>
    <t xml:space="preserve">**2018. aastast eemaldatud vanusepiirang ≥18 aastat
</t>
  </si>
  <si>
    <t>PiirkH</t>
  </si>
  <si>
    <t>KeskH</t>
  </si>
  <si>
    <t>ÜldH</t>
  </si>
  <si>
    <t>Kokku*:</t>
  </si>
  <si>
    <t xml:space="preserve">*Arv kokku on isikute arv. Veergudes B–L on teenuste arvud. Ühele isikule võidi teha adenoidektoomia ja tonsillektoomia samal ajal. Seega veerus M olev arv ei ole veergude B–L summa.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</si>
</sst>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\ %"/>
  </numFmts>
  <fonts count="4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b/>
      <sz val="10"/>
      <color rgb="FF000000"/>
      <name val="Times New Roman"/>
      <family val="1"/>
      <charset val="186"/>
    </font>
    <font>
      <b/>
      <sz val="11"/>
      <color rgb="FF1C5394"/>
      <name val="Times New Roman"/>
      <family val="1"/>
      <charset val="186"/>
    </font>
    <font>
      <sz val="11"/>
      <color theme="3"/>
      <name val="Times New Roman"/>
      <family val="1"/>
      <charset val="186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1C5394"/>
      <name val="Times New Roman"/>
      <family val="1"/>
    </font>
    <font>
      <sz val="11"/>
      <name val="Calibri"/>
      <family val="2"/>
      <charset val="186"/>
      <scheme val="minor"/>
    </font>
    <font>
      <sz val="8"/>
      <name val="Arial"/>
      <family val="2"/>
      <charset val="186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186"/>
    </font>
    <font>
      <sz val="8"/>
      <name val="Arial"/>
    </font>
  </fonts>
  <fills count="53">
    <fill>
      <patternFill patternType="none"/>
    </fill>
    <fill>
      <patternFill patternType="gray125"/>
    </fill>
    <fill>
      <patternFill patternType="solid">
        <fgColor rgb="FF62BB46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1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4" fillId="3" borderId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2" fillId="7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21" borderId="0" applyNumberFormat="0" applyBorder="0" applyAlignment="0" applyProtection="0"/>
    <xf numFmtId="0" fontId="25" fillId="24" borderId="8" applyNumberFormat="0" applyAlignment="0" applyProtection="0"/>
    <xf numFmtId="0" fontId="26" fillId="16" borderId="9" applyNumberFormat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3" fillId="14" borderId="0" applyNumberFormat="0" applyBorder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8" applyNumberFormat="0" applyAlignment="0" applyProtection="0"/>
    <xf numFmtId="0" fontId="32" fillId="0" borderId="13" applyNumberFormat="0" applyFill="0" applyAlignment="0" applyProtection="0"/>
    <xf numFmtId="0" fontId="32" fillId="22" borderId="0" applyNumberFormat="0" applyBorder="0" applyAlignment="0" applyProtection="0"/>
    <xf numFmtId="0" fontId="15" fillId="21" borderId="8" applyNumberFormat="0" applyFont="0" applyAlignment="0" applyProtection="0"/>
    <xf numFmtId="0" fontId="33" fillId="24" borderId="14" applyNumberFormat="0" applyAlignment="0" applyProtection="0"/>
    <xf numFmtId="4" fontId="15" fillId="28" borderId="8" applyNumberFormat="0" applyProtection="0">
      <alignment vertical="center"/>
    </xf>
    <xf numFmtId="4" fontId="36" fillId="29" borderId="8" applyNumberFormat="0" applyProtection="0">
      <alignment vertical="center"/>
    </xf>
    <xf numFmtId="4" fontId="15" fillId="29" borderId="8" applyNumberFormat="0" applyProtection="0">
      <alignment horizontal="left" vertical="center" indent="1"/>
    </xf>
    <xf numFmtId="0" fontId="19" fillId="28" borderId="15" applyNumberFormat="0" applyProtection="0">
      <alignment horizontal="left" vertical="top" indent="1"/>
    </xf>
    <xf numFmtId="4" fontId="15" fillId="30" borderId="8" applyNumberFormat="0" applyProtection="0">
      <alignment horizontal="left" vertical="center" indent="1"/>
    </xf>
    <xf numFmtId="4" fontId="15" fillId="31" borderId="8" applyNumberFormat="0" applyProtection="0">
      <alignment horizontal="right" vertical="center"/>
    </xf>
    <xf numFmtId="4" fontId="15" fillId="32" borderId="8" applyNumberFormat="0" applyProtection="0">
      <alignment horizontal="right" vertical="center"/>
    </xf>
    <xf numFmtId="4" fontId="15" fillId="33" borderId="16" applyNumberFormat="0" applyProtection="0">
      <alignment horizontal="right" vertical="center"/>
    </xf>
    <xf numFmtId="4" fontId="15" fillId="34" borderId="8" applyNumberFormat="0" applyProtection="0">
      <alignment horizontal="right" vertical="center"/>
    </xf>
    <xf numFmtId="4" fontId="15" fillId="35" borderId="8" applyNumberFormat="0" applyProtection="0">
      <alignment horizontal="right" vertical="center"/>
    </xf>
    <xf numFmtId="4" fontId="15" fillId="36" borderId="8" applyNumberFormat="0" applyProtection="0">
      <alignment horizontal="right" vertical="center"/>
    </xf>
    <xf numFmtId="4" fontId="15" fillId="37" borderId="8" applyNumberFormat="0" applyProtection="0">
      <alignment horizontal="right" vertical="center"/>
    </xf>
    <xf numFmtId="4" fontId="15" fillId="38" borderId="8" applyNumberFormat="0" applyProtection="0">
      <alignment horizontal="right" vertical="center"/>
    </xf>
    <xf numFmtId="4" fontId="15" fillId="39" borderId="8" applyNumberFormat="0" applyProtection="0">
      <alignment horizontal="right" vertical="center"/>
    </xf>
    <xf numFmtId="4" fontId="15" fillId="40" borderId="16" applyNumberFormat="0" applyProtection="0">
      <alignment horizontal="left" vertical="center" indent="1"/>
    </xf>
    <xf numFmtId="4" fontId="18" fillId="41" borderId="16" applyNumberFormat="0" applyProtection="0">
      <alignment horizontal="left" vertical="center" indent="1"/>
    </xf>
    <xf numFmtId="4" fontId="18" fillId="41" borderId="16" applyNumberFormat="0" applyProtection="0">
      <alignment horizontal="left" vertical="center" indent="1"/>
    </xf>
    <xf numFmtId="4" fontId="15" fillId="42" borderId="8" applyNumberFormat="0" applyProtection="0">
      <alignment horizontal="right" vertical="center"/>
    </xf>
    <xf numFmtId="4" fontId="15" fillId="43" borderId="16" applyNumberFormat="0" applyProtection="0">
      <alignment horizontal="left" vertical="center" indent="1"/>
    </xf>
    <xf numFmtId="4" fontId="15" fillId="42" borderId="16" applyNumberFormat="0" applyProtection="0">
      <alignment horizontal="left" vertical="center" indent="1"/>
    </xf>
    <xf numFmtId="0" fontId="15" fillId="44" borderId="8" applyNumberFormat="0" applyProtection="0">
      <alignment horizontal="left" vertical="center" indent="1"/>
    </xf>
    <xf numFmtId="0" fontId="15" fillId="41" borderId="15" applyNumberFormat="0" applyProtection="0">
      <alignment horizontal="left" vertical="top" indent="1"/>
    </xf>
    <xf numFmtId="0" fontId="15" fillId="45" borderId="8" applyNumberFormat="0" applyProtection="0">
      <alignment horizontal="left" vertical="center" indent="1"/>
    </xf>
    <xf numFmtId="0" fontId="15" fillId="42" borderId="15" applyNumberFormat="0" applyProtection="0">
      <alignment horizontal="left" vertical="top" indent="1"/>
    </xf>
    <xf numFmtId="0" fontId="15" fillId="46" borderId="8" applyNumberFormat="0" applyProtection="0">
      <alignment horizontal="left" vertical="center" indent="1"/>
    </xf>
    <xf numFmtId="0" fontId="15" fillId="46" borderId="15" applyNumberFormat="0" applyProtection="0">
      <alignment horizontal="left" vertical="top" indent="1"/>
    </xf>
    <xf numFmtId="0" fontId="15" fillId="43" borderId="8" applyNumberFormat="0" applyProtection="0">
      <alignment horizontal="left" vertical="center" indent="1"/>
    </xf>
    <xf numFmtId="0" fontId="15" fillId="43" borderId="15" applyNumberFormat="0" applyProtection="0">
      <alignment horizontal="left" vertical="top" indent="1"/>
    </xf>
    <xf numFmtId="0" fontId="15" fillId="47" borderId="17" applyNumberFormat="0">
      <protection locked="0"/>
    </xf>
    <xf numFmtId="0" fontId="16" fillId="41" borderId="18" applyBorder="0"/>
    <xf numFmtId="4" fontId="17" fillId="48" borderId="15" applyNumberFormat="0" applyProtection="0">
      <alignment vertical="center"/>
    </xf>
    <xf numFmtId="4" fontId="36" fillId="49" borderId="1" applyNumberFormat="0" applyProtection="0">
      <alignment vertical="center"/>
    </xf>
    <xf numFmtId="4" fontId="17" fillId="44" borderId="15" applyNumberFormat="0" applyProtection="0">
      <alignment horizontal="left" vertical="center" indent="1"/>
    </xf>
    <xf numFmtId="0" fontId="17" fillId="48" borderId="15" applyNumberFormat="0" applyProtection="0">
      <alignment horizontal="left" vertical="top" indent="1"/>
    </xf>
    <xf numFmtId="4" fontId="15" fillId="0" borderId="8" applyNumberFormat="0" applyProtection="0">
      <alignment horizontal="right" vertical="center"/>
    </xf>
    <xf numFmtId="4" fontId="36" fillId="50" borderId="8" applyNumberFormat="0" applyProtection="0">
      <alignment horizontal="right" vertical="center"/>
    </xf>
    <xf numFmtId="4" fontId="15" fillId="30" borderId="8" applyNumberFormat="0" applyProtection="0">
      <alignment horizontal="left" vertical="center" indent="1"/>
    </xf>
    <xf numFmtId="0" fontId="17" fillId="42" borderId="15" applyNumberFormat="0" applyProtection="0">
      <alignment horizontal="left" vertical="top" indent="1"/>
    </xf>
    <xf numFmtId="4" fontId="20" fillId="51" borderId="16" applyNumberFormat="0" applyProtection="0">
      <alignment horizontal="left" vertical="center" indent="1"/>
    </xf>
    <xf numFmtId="0" fontId="15" fillId="52" borderId="1"/>
    <xf numFmtId="4" fontId="21" fillId="47" borderId="8" applyNumberFormat="0" applyProtection="0">
      <alignment horizontal="right" vertical="center"/>
    </xf>
    <xf numFmtId="0" fontId="34" fillId="0" borderId="0" applyNumberFormat="0" applyFill="0" applyBorder="0" applyAlignment="0" applyProtection="0"/>
    <xf numFmtId="0" fontId="27" fillId="0" borderId="19" applyNumberFormat="0" applyFill="0" applyAlignment="0" applyProtection="0"/>
    <xf numFmtId="0" fontId="35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12" borderId="0" applyNumberFormat="0" applyBorder="0" applyAlignment="0" applyProtection="0"/>
    <xf numFmtId="0" fontId="22" fillId="8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2" fillId="8" borderId="0" applyNumberFormat="0" applyBorder="0" applyAlignment="0" applyProtection="0"/>
    <xf numFmtId="0" fontId="22" fillId="12" borderId="0" applyNumberFormat="0" applyBorder="0" applyAlignment="0" applyProtection="0"/>
    <xf numFmtId="0" fontId="22" fillId="4" borderId="0" applyNumberFormat="0" applyBorder="0" applyAlignment="0" applyProtection="0"/>
    <xf numFmtId="0" fontId="22" fillId="8" borderId="0" applyNumberFormat="0" applyBorder="0" applyAlignment="0" applyProtection="0"/>
    <xf numFmtId="0" fontId="22" fillId="4" borderId="0" applyNumberFormat="0" applyBorder="0" applyAlignment="0" applyProtection="0"/>
    <xf numFmtId="0" fontId="22" fillId="8" borderId="0" applyNumberFormat="0" applyBorder="0" applyAlignment="0" applyProtection="0"/>
    <xf numFmtId="0" fontId="22" fillId="4" borderId="0" applyNumberFormat="0" applyBorder="0" applyAlignment="0" applyProtection="0"/>
    <xf numFmtId="0" fontId="22" fillId="8" borderId="0" applyNumberFormat="0" applyBorder="0" applyAlignment="0" applyProtection="0"/>
    <xf numFmtId="0" fontId="22" fillId="4" borderId="0" applyNumberFormat="0" applyBorder="0" applyAlignment="0" applyProtection="0"/>
    <xf numFmtId="0" fontId="22" fillId="8" borderId="0" applyNumberFormat="0" applyBorder="0" applyAlignment="0" applyProtection="0"/>
    <xf numFmtId="0" fontId="22" fillId="4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8" borderId="0" applyNumberFormat="0" applyBorder="0" applyAlignment="0" applyProtection="0"/>
    <xf numFmtId="0" fontId="22" fillId="4" borderId="0" applyNumberFormat="0" applyBorder="0" applyAlignment="0" applyProtection="0"/>
    <xf numFmtId="0" fontId="22" fillId="7" borderId="0" applyNumberFormat="0" applyBorder="0" applyAlignment="0" applyProtection="0"/>
    <xf numFmtId="0" fontId="22" fillId="20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0" borderId="0" applyNumberFormat="0" applyBorder="0" applyAlignment="0" applyProtection="0"/>
    <xf numFmtId="0" fontId="22" fillId="8" borderId="0" applyNumberFormat="0" applyBorder="0" applyAlignment="0" applyProtection="0"/>
    <xf numFmtId="0" fontId="22" fillId="4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22" fillId="1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8" borderId="0" applyNumberFormat="0" applyBorder="0" applyAlignment="0" applyProtection="0"/>
    <xf numFmtId="0" fontId="22" fillId="4" borderId="0" applyNumberFormat="0" applyBorder="0" applyAlignment="0" applyProtection="0"/>
    <xf numFmtId="0" fontId="39" fillId="3" borderId="0"/>
    <xf numFmtId="0" fontId="22" fillId="4" borderId="0" applyNumberFormat="0" applyBorder="0" applyAlignment="0" applyProtection="0"/>
    <xf numFmtId="0" fontId="22" fillId="8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7" borderId="0" applyNumberFormat="0" applyBorder="0" applyAlignment="0" applyProtection="0"/>
    <xf numFmtId="0" fontId="22" fillId="20" borderId="0" applyNumberFormat="0" applyBorder="0" applyAlignment="0" applyProtection="0"/>
  </cellStyleXfs>
  <cellXfs count="114">
    <xf numFmtId="0" fontId="0" fillId="0" borderId="0" xfId="0"/>
    <xf numFmtId="0" fontId="6" fillId="0" borderId="0" xfId="0" applyFont="1"/>
    <xf numFmtId="0" fontId="5" fillId="0" borderId="0" xfId="2"/>
    <xf numFmtId="0" fontId="7" fillId="0" borderId="0" xfId="0" applyFont="1"/>
    <xf numFmtId="0" fontId="8" fillId="0" borderId="0" xfId="0" applyFont="1"/>
    <xf numFmtId="0" fontId="2" fillId="0" borderId="0" xfId="0" applyFont="1"/>
    <xf numFmtId="0" fontId="3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9" fontId="1" fillId="0" borderId="1" xfId="1" applyFont="1" applyFill="1" applyBorder="1"/>
    <xf numFmtId="9" fontId="1" fillId="0" borderId="1" xfId="1" applyFont="1" applyBorder="1" applyAlignment="1">
      <alignment horizontal="right"/>
    </xf>
    <xf numFmtId="9" fontId="11" fillId="0" borderId="0" xfId="1" applyFont="1" applyFill="1" applyBorder="1"/>
    <xf numFmtId="0" fontId="3" fillId="0" borderId="1" xfId="0" applyFont="1" applyFill="1" applyBorder="1"/>
    <xf numFmtId="9" fontId="3" fillId="0" borderId="1" xfId="1" applyFont="1" applyFill="1" applyBorder="1"/>
    <xf numFmtId="9" fontId="3" fillId="0" borderId="1" xfId="1" applyFont="1" applyBorder="1" applyAlignment="1">
      <alignment horizontal="right"/>
    </xf>
    <xf numFmtId="0" fontId="3" fillId="0" borderId="1" xfId="0" applyFont="1" applyFill="1" applyBorder="1" applyAlignment="1">
      <alignment vertical="center"/>
    </xf>
    <xf numFmtId="0" fontId="12" fillId="0" borderId="0" xfId="0" applyFont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0" borderId="1" xfId="0" applyBorder="1"/>
    <xf numFmtId="0" fontId="10" fillId="0" borderId="1" xfId="0" applyFont="1" applyBorder="1"/>
    <xf numFmtId="0" fontId="3" fillId="0" borderId="1" xfId="0" applyFont="1" applyBorder="1"/>
    <xf numFmtId="0" fontId="9" fillId="0" borderId="0" xfId="0" applyFont="1" applyFill="1" applyBorder="1" applyAlignment="1">
      <alignment horizontal="center" vertical="top" wrapText="1"/>
    </xf>
    <xf numFmtId="0" fontId="13" fillId="0" borderId="0" xfId="0" applyFont="1"/>
    <xf numFmtId="0" fontId="0" fillId="0" borderId="2" xfId="0" applyFill="1" applyBorder="1"/>
    <xf numFmtId="9" fontId="0" fillId="0" borderId="1" xfId="0" applyNumberFormat="1" applyBorder="1"/>
    <xf numFmtId="9" fontId="4" fillId="0" borderId="0" xfId="0" applyNumberFormat="1" applyFont="1"/>
    <xf numFmtId="0" fontId="3" fillId="0" borderId="7" xfId="0" applyFont="1" applyBorder="1"/>
    <xf numFmtId="9" fontId="3" fillId="0" borderId="1" xfId="0" applyNumberFormat="1" applyFont="1" applyBorder="1"/>
    <xf numFmtId="0" fontId="3" fillId="0" borderId="2" xfId="0" applyFont="1" applyFill="1" applyBorder="1" applyAlignment="1"/>
    <xf numFmtId="9" fontId="3" fillId="0" borderId="0" xfId="1" applyFont="1" applyFill="1" applyBorder="1"/>
    <xf numFmtId="0" fontId="1" fillId="0" borderId="0" xfId="1" applyNumberFormat="1" applyFont="1" applyFill="1" applyBorder="1"/>
    <xf numFmtId="0" fontId="3" fillId="0" borderId="0" xfId="1" applyNumberFormat="1" applyFont="1" applyFill="1" applyBorder="1"/>
    <xf numFmtId="9" fontId="0" fillId="0" borderId="1" xfId="1" applyFont="1" applyBorder="1" applyAlignment="1">
      <alignment horizontal="right"/>
    </xf>
    <xf numFmtId="0" fontId="3" fillId="0" borderId="1" xfId="0" applyFont="1" applyFill="1" applyBorder="1" applyAlignment="1">
      <alignment horizontal="center" vertical="center"/>
    </xf>
    <xf numFmtId="0" fontId="0" fillId="0" borderId="6" xfId="0" applyFont="1" applyBorder="1"/>
    <xf numFmtId="0" fontId="0" fillId="0" borderId="1" xfId="0" applyFont="1" applyBorder="1"/>
    <xf numFmtId="9" fontId="4" fillId="0" borderId="0" xfId="1" applyFont="1" applyFill="1" applyBorder="1"/>
    <xf numFmtId="0" fontId="37" fillId="0" borderId="0" xfId="0" applyFont="1"/>
    <xf numFmtId="0" fontId="10" fillId="0" borderId="2" xfId="0" applyFont="1" applyBorder="1"/>
    <xf numFmtId="165" fontId="1" fillId="0" borderId="1" xfId="1" applyNumberFormat="1" applyFont="1" applyFill="1" applyBorder="1"/>
    <xf numFmtId="164" fontId="3" fillId="0" borderId="1" xfId="1" applyNumberFormat="1" applyFont="1" applyBorder="1" applyAlignment="1">
      <alignment horizontal="right"/>
    </xf>
    <xf numFmtId="0" fontId="0" fillId="0" borderId="0" xfId="0" applyAlignment="1">
      <alignment wrapText="1"/>
    </xf>
    <xf numFmtId="165" fontId="3" fillId="0" borderId="1" xfId="1" applyNumberFormat="1" applyFont="1" applyFill="1" applyBorder="1"/>
    <xf numFmtId="165" fontId="1" fillId="0" borderId="1" xfId="1" applyNumberFormat="1" applyFont="1" applyFill="1" applyBorder="1" applyAlignment="1">
      <alignment horizontal="right"/>
    </xf>
    <xf numFmtId="0" fontId="3" fillId="2" borderId="2" xfId="0" applyFont="1" applyFill="1" applyBorder="1" applyAlignment="1"/>
    <xf numFmtId="165" fontId="3" fillId="0" borderId="1" xfId="0" applyNumberFormat="1" applyFont="1" applyBorder="1"/>
    <xf numFmtId="0" fontId="0" fillId="0" borderId="0" xfId="0"/>
    <xf numFmtId="0" fontId="9" fillId="0" borderId="1" xfId="0" applyFont="1" applyFill="1" applyBorder="1" applyAlignment="1">
      <alignment horizontal="center" vertical="top" wrapText="1"/>
    </xf>
    <xf numFmtId="0" fontId="0" fillId="0" borderId="0" xfId="0"/>
    <xf numFmtId="0" fontId="9" fillId="0" borderId="1" xfId="0" applyFont="1" applyFill="1" applyBorder="1" applyAlignment="1">
      <alignment horizontal="center" vertical="top" wrapText="1"/>
    </xf>
    <xf numFmtId="0" fontId="0" fillId="0" borderId="1" xfId="0" applyFill="1" applyBorder="1"/>
    <xf numFmtId="0" fontId="1" fillId="0" borderId="1" xfId="1" applyNumberFormat="1" applyFont="1" applyFill="1" applyBorder="1"/>
    <xf numFmtId="0" fontId="3" fillId="0" borderId="1" xfId="1" applyNumberFormat="1" applyFont="1" applyFill="1" applyBorder="1"/>
    <xf numFmtId="0" fontId="3" fillId="0" borderId="1" xfId="0" applyFont="1" applyBorder="1"/>
    <xf numFmtId="0" fontId="1" fillId="0" borderId="2" xfId="1" applyNumberFormat="1" applyFont="1" applyFill="1" applyBorder="1"/>
    <xf numFmtId="0" fontId="0" fillId="0" borderId="2" xfId="0" applyBorder="1"/>
    <xf numFmtId="0" fontId="3" fillId="0" borderId="2" xfId="1" applyNumberFormat="1" applyFont="1" applyFill="1" applyBorder="1"/>
    <xf numFmtId="0" fontId="3" fillId="0" borderId="1" xfId="0" applyFont="1" applyFill="1" applyBorder="1" applyAlignment="1"/>
    <xf numFmtId="3" fontId="1" fillId="0" borderId="1" xfId="1" applyNumberFormat="1" applyFont="1" applyFill="1" applyBorder="1"/>
    <xf numFmtId="3" fontId="3" fillId="0" borderId="1" xfId="1" applyNumberFormat="1" applyFont="1" applyFill="1" applyBorder="1"/>
    <xf numFmtId="9" fontId="3" fillId="0" borderId="1" xfId="0" applyNumberFormat="1" applyFont="1" applyBorder="1" applyAlignment="1">
      <alignment horizontal="right"/>
    </xf>
    <xf numFmtId="10" fontId="1" fillId="0" borderId="1" xfId="1" applyNumberFormat="1" applyFont="1" applyFill="1" applyBorder="1"/>
    <xf numFmtId="10" fontId="3" fillId="0" borderId="1" xfId="1" applyNumberFormat="1" applyFont="1" applyFill="1" applyBorder="1"/>
    <xf numFmtId="10" fontId="0" fillId="0" borderId="1" xfId="0" applyNumberFormat="1" applyBorder="1"/>
    <xf numFmtId="10" fontId="3" fillId="0" borderId="1" xfId="0" applyNumberFormat="1" applyFont="1" applyBorder="1"/>
    <xf numFmtId="10" fontId="0" fillId="0" borderId="1" xfId="0" applyNumberFormat="1" applyFill="1" applyBorder="1"/>
    <xf numFmtId="10" fontId="3" fillId="0" borderId="1" xfId="0" applyNumberFormat="1" applyFont="1" applyBorder="1" applyAlignment="1">
      <alignment horizontal="right"/>
    </xf>
    <xf numFmtId="10" fontId="3" fillId="0" borderId="1" xfId="0" applyNumberFormat="1" applyFont="1" applyFill="1" applyBorder="1" applyAlignment="1"/>
    <xf numFmtId="0" fontId="0" fillId="0" borderId="0" xfId="0"/>
    <xf numFmtId="0" fontId="0" fillId="0" borderId="0" xfId="0" applyAlignment="1"/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top" wrapText="1"/>
    </xf>
    <xf numFmtId="0" fontId="0" fillId="0" borderId="1" xfId="0" applyFill="1" applyBorder="1"/>
    <xf numFmtId="0" fontId="1" fillId="0" borderId="1" xfId="1" applyNumberFormat="1" applyFont="1" applyFill="1" applyBorder="1"/>
    <xf numFmtId="0" fontId="3" fillId="0" borderId="1" xfId="0" applyFont="1" applyFill="1" applyBorder="1"/>
    <xf numFmtId="0" fontId="3" fillId="0" borderId="1" xfId="1" applyNumberFormat="1" applyFont="1" applyFill="1" applyBorder="1"/>
    <xf numFmtId="0" fontId="3" fillId="0" borderId="1" xfId="0" applyFont="1" applyFill="1" applyBorder="1" applyAlignment="1">
      <alignment vertical="center"/>
    </xf>
    <xf numFmtId="9" fontId="1" fillId="0" borderId="0" xfId="1" applyFont="1"/>
    <xf numFmtId="0" fontId="0" fillId="2" borderId="1" xfId="0" applyFill="1" applyBorder="1"/>
    <xf numFmtId="0" fontId="0" fillId="0" borderId="1" xfId="0" applyBorder="1"/>
    <xf numFmtId="0" fontId="10" fillId="0" borderId="1" xfId="0" applyFont="1" applyBorder="1"/>
    <xf numFmtId="0" fontId="3" fillId="0" borderId="1" xfId="0" applyFont="1" applyBorder="1"/>
    <xf numFmtId="0" fontId="13" fillId="0" borderId="0" xfId="0" applyFont="1"/>
    <xf numFmtId="0" fontId="0" fillId="0" borderId="6" xfId="0" applyFont="1" applyBorder="1"/>
    <xf numFmtId="0" fontId="0" fillId="0" borderId="1" xfId="0" applyFont="1" applyBorder="1"/>
    <xf numFmtId="3" fontId="1" fillId="0" borderId="1" xfId="1" applyNumberFormat="1" applyFont="1" applyFill="1" applyBorder="1"/>
    <xf numFmtId="0" fontId="0" fillId="0" borderId="0" xfId="0" applyAlignment="1"/>
    <xf numFmtId="3" fontId="3" fillId="0" borderId="1" xfId="1" applyNumberFormat="1" applyFont="1" applyFill="1" applyBorder="1"/>
    <xf numFmtId="9" fontId="4" fillId="0" borderId="0" xfId="1" applyFont="1" applyFill="1" applyBorder="1"/>
    <xf numFmtId="3" fontId="0" fillId="0" borderId="1" xfId="0" applyNumberFormat="1" applyBorder="1"/>
    <xf numFmtId="3" fontId="3" fillId="0" borderId="1" xfId="0" applyNumberFormat="1" applyFont="1" applyBorder="1"/>
    <xf numFmtId="10" fontId="1" fillId="0" borderId="1" xfId="1" applyNumberFormat="1" applyFont="1" applyFill="1" applyBorder="1"/>
    <xf numFmtId="10" fontId="3" fillId="0" borderId="1" xfId="1" applyNumberFormat="1" applyFont="1" applyFill="1" applyBorder="1"/>
    <xf numFmtId="10" fontId="1" fillId="0" borderId="1" xfId="1" applyNumberFormat="1" applyFont="1" applyFill="1" applyBorder="1" applyAlignment="1">
      <alignment horizontal="right"/>
    </xf>
    <xf numFmtId="9" fontId="1" fillId="0" borderId="1" xfId="1" applyFont="1" applyFill="1" applyBorder="1" applyAlignment="1">
      <alignment horizontal="right"/>
    </xf>
    <xf numFmtId="0" fontId="11" fillId="0" borderId="0" xfId="0" applyFont="1" applyBorder="1" applyAlignment="1">
      <alignment horizontal="center" wrapText="1"/>
    </xf>
    <xf numFmtId="0" fontId="11" fillId="0" borderId="0" xfId="0" applyFont="1"/>
    <xf numFmtId="164" fontId="11" fillId="0" borderId="0" xfId="0" applyNumberFormat="1" applyFont="1"/>
    <xf numFmtId="0" fontId="3" fillId="0" borderId="1" xfId="0" applyFont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2" borderId="1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161">
    <cellStyle name="Accent1 - 20%" xfId="5" xr:uid="{00000000-0005-0000-0000-000000000000}"/>
    <cellStyle name="Accent1 - 40%" xfId="6" xr:uid="{00000000-0005-0000-0000-000001000000}"/>
    <cellStyle name="Accent1 - 60%" xfId="7" xr:uid="{00000000-0005-0000-0000-000002000000}"/>
    <cellStyle name="Accent1 10" xfId="139" xr:uid="{D93CD1B2-5E50-47CD-9085-317E73C25404}"/>
    <cellStyle name="Accent1 11" xfId="150" xr:uid="{151643E3-FDD4-4F2F-ACFA-B3D4FB8772D0}"/>
    <cellStyle name="Accent1 12" xfId="151" xr:uid="{A0A9CD1F-A3BB-4E9F-A591-B6F5E92B794C}"/>
    <cellStyle name="Accent1 13" xfId="153" xr:uid="{7B33C319-EC66-4C7C-ADC5-9A1FD8B0AF7A}"/>
    <cellStyle name="Accent1 14" xfId="155" xr:uid="{98404FAA-B315-4AFB-9A64-1BA914B80731}"/>
    <cellStyle name="Accent1 2" xfId="4" xr:uid="{00000000-0005-0000-0000-000003000000}"/>
    <cellStyle name="Accent1 3" xfId="88" xr:uid="{00000000-0005-0000-0000-000004000000}"/>
    <cellStyle name="Accent1 4" xfId="115" xr:uid="{00000000-0005-0000-0000-000005000000}"/>
    <cellStyle name="Accent1 5" xfId="117" xr:uid="{00000000-0005-0000-0000-000006000000}"/>
    <cellStyle name="Accent1 6" xfId="119" xr:uid="{00000000-0005-0000-0000-000007000000}"/>
    <cellStyle name="Accent1 7" xfId="121" xr:uid="{00000000-0005-0000-0000-000008000000}"/>
    <cellStyle name="Accent1 8" xfId="123" xr:uid="{00000000-0005-0000-0000-000009000000}"/>
    <cellStyle name="Accent1 9" xfId="127" xr:uid="{8E2007AC-99B4-43DD-B26F-092D9335E985}"/>
    <cellStyle name="Accent2 - 20%" xfId="9" xr:uid="{00000000-0005-0000-0000-00000A000000}"/>
    <cellStyle name="Accent2 - 40%" xfId="10" xr:uid="{00000000-0005-0000-0000-00000B000000}"/>
    <cellStyle name="Accent2 - 60%" xfId="11" xr:uid="{00000000-0005-0000-0000-00000C000000}"/>
    <cellStyle name="Accent2 10" xfId="126" xr:uid="{3D0ED3B5-7983-4E88-AD0C-E6F79C0EECEE}"/>
    <cellStyle name="Accent2 11" xfId="148" xr:uid="{A77D1053-A3AE-40D2-A216-826719005B56}"/>
    <cellStyle name="Accent2 12" xfId="130" xr:uid="{6D666F24-6FCE-467E-BC97-B7BD6EA25A5F}"/>
    <cellStyle name="Accent2 13" xfId="152" xr:uid="{6B805C70-1471-4274-A543-F631803AEC3C}"/>
    <cellStyle name="Accent2 14" xfId="156" xr:uid="{EFDA206B-FBBF-4F78-A1F8-14AE88E20A2F}"/>
    <cellStyle name="Accent2 2" xfId="8" xr:uid="{00000000-0005-0000-0000-00000D000000}"/>
    <cellStyle name="Accent2 3" xfId="90" xr:uid="{00000000-0005-0000-0000-00000E000000}"/>
    <cellStyle name="Accent2 4" xfId="113" xr:uid="{00000000-0005-0000-0000-00000F000000}"/>
    <cellStyle name="Accent2 5" xfId="116" xr:uid="{00000000-0005-0000-0000-000010000000}"/>
    <cellStyle name="Accent2 6" xfId="118" xr:uid="{00000000-0005-0000-0000-000011000000}"/>
    <cellStyle name="Accent2 7" xfId="120" xr:uid="{00000000-0005-0000-0000-000012000000}"/>
    <cellStyle name="Accent2 8" xfId="122" xr:uid="{00000000-0005-0000-0000-000013000000}"/>
    <cellStyle name="Accent2 9" xfId="138" xr:uid="{E452487D-AF52-4C0F-93B6-62FC05FA01B2}"/>
    <cellStyle name="Accent3 - 20%" xfId="13" xr:uid="{00000000-0005-0000-0000-000014000000}"/>
    <cellStyle name="Accent3 - 40%" xfId="14" xr:uid="{00000000-0005-0000-0000-000015000000}"/>
    <cellStyle name="Accent3 - 60%" xfId="15" xr:uid="{00000000-0005-0000-0000-000016000000}"/>
    <cellStyle name="Accent3 10" xfId="136" xr:uid="{DA809AC7-BA81-46F5-B3E0-C2A2124F47FC}"/>
    <cellStyle name="Accent3 11" xfId="144" xr:uid="{A834CC90-D2A8-4BA2-BD9E-D665487F6444}"/>
    <cellStyle name="Accent3 12" xfId="135" xr:uid="{C03E943B-E34C-41DB-8E61-30113A5E449D}"/>
    <cellStyle name="Accent3 13" xfId="149" xr:uid="{992584B4-BA5F-42E2-8B62-301103E22B0F}"/>
    <cellStyle name="Accent3 14" xfId="157" xr:uid="{D5029581-617A-4BBA-8148-E0F4D73C8C18}"/>
    <cellStyle name="Accent3 2" xfId="12" xr:uid="{00000000-0005-0000-0000-000017000000}"/>
    <cellStyle name="Accent3 3" xfId="93" xr:uid="{00000000-0005-0000-0000-000018000000}"/>
    <cellStyle name="Accent3 4" xfId="110" xr:uid="{00000000-0005-0000-0000-000019000000}"/>
    <cellStyle name="Accent3 5" xfId="91" xr:uid="{00000000-0005-0000-0000-00001A000000}"/>
    <cellStyle name="Accent3 6" xfId="112" xr:uid="{00000000-0005-0000-0000-00001B000000}"/>
    <cellStyle name="Accent3 7" xfId="89" xr:uid="{00000000-0005-0000-0000-00001C000000}"/>
    <cellStyle name="Accent3 8" xfId="114" xr:uid="{00000000-0005-0000-0000-00001D000000}"/>
    <cellStyle name="Accent3 9" xfId="142" xr:uid="{5CD802DA-7786-4210-BEC5-6E00C9EE161F}"/>
    <cellStyle name="Accent4 - 20%" xfId="17" xr:uid="{00000000-0005-0000-0000-00001E000000}"/>
    <cellStyle name="Accent4 - 40%" xfId="18" xr:uid="{00000000-0005-0000-0000-00001F000000}"/>
    <cellStyle name="Accent4 - 60%" xfId="19" xr:uid="{00000000-0005-0000-0000-000020000000}"/>
    <cellStyle name="Accent4 10" xfId="145" xr:uid="{07DE6638-D03C-4083-A73A-88786ECF0CD0}"/>
    <cellStyle name="Accent4 11" xfId="124" xr:uid="{3F81274D-FA3D-493D-A628-8EA366BE16FF}"/>
    <cellStyle name="Accent4 12" xfId="140" xr:uid="{2829AC56-1250-4C6E-B746-C1588C1CA4B1}"/>
    <cellStyle name="Accent4 13" xfId="143" xr:uid="{CE3EB822-203F-4045-AA7A-6397804C62E8}"/>
    <cellStyle name="Accent4 14" xfId="158" xr:uid="{E4BA69ED-0E7B-4A45-9AFE-6A5B53667ED4}"/>
    <cellStyle name="Accent4 2" xfId="16" xr:uid="{00000000-0005-0000-0000-000021000000}"/>
    <cellStyle name="Accent4 3" xfId="95" xr:uid="{00000000-0005-0000-0000-000022000000}"/>
    <cellStyle name="Accent4 4" xfId="108" xr:uid="{00000000-0005-0000-0000-000023000000}"/>
    <cellStyle name="Accent4 5" xfId="94" xr:uid="{00000000-0005-0000-0000-000024000000}"/>
    <cellStyle name="Accent4 6" xfId="109" xr:uid="{00000000-0005-0000-0000-000025000000}"/>
    <cellStyle name="Accent4 7" xfId="92" xr:uid="{00000000-0005-0000-0000-000026000000}"/>
    <cellStyle name="Accent4 8" xfId="111" xr:uid="{00000000-0005-0000-0000-000027000000}"/>
    <cellStyle name="Accent4 9" xfId="147" xr:uid="{BA59AA3B-A74A-4B1A-BB4A-64C3EA81797E}"/>
    <cellStyle name="Accent5 - 20%" xfId="21" xr:uid="{00000000-0005-0000-0000-000028000000}"/>
    <cellStyle name="Accent5 - 40%" xfId="22" xr:uid="{00000000-0005-0000-0000-000029000000}"/>
    <cellStyle name="Accent5 - 60%" xfId="23" xr:uid="{00000000-0005-0000-0000-00002A000000}"/>
    <cellStyle name="Accent5 10" xfId="134" xr:uid="{8F57614C-2622-4E0B-87A4-F0142FF11768}"/>
    <cellStyle name="Accent5 11" xfId="131" xr:uid="{A81F6CD7-2979-4D45-BE4B-CAE101C9E843}"/>
    <cellStyle name="Accent5 12" xfId="133" xr:uid="{C965FDCA-0570-4230-8BF9-4F0F6CB2BEEA}"/>
    <cellStyle name="Accent5 13" xfId="128" xr:uid="{1EDC5BC6-BA38-42FF-98A6-41331BF5C9AF}"/>
    <cellStyle name="Accent5 14" xfId="159" xr:uid="{7148FDED-818A-409C-8F6F-E45B79AD3C98}"/>
    <cellStyle name="Accent5 2" xfId="20" xr:uid="{00000000-0005-0000-0000-00002B000000}"/>
    <cellStyle name="Accent5 3" xfId="98" xr:uid="{00000000-0005-0000-0000-00002C000000}"/>
    <cellStyle name="Accent5 4" xfId="105" xr:uid="{00000000-0005-0000-0000-00002D000000}"/>
    <cellStyle name="Accent5 5" xfId="97" xr:uid="{00000000-0005-0000-0000-00002E000000}"/>
    <cellStyle name="Accent5 6" xfId="106" xr:uid="{00000000-0005-0000-0000-00002F000000}"/>
    <cellStyle name="Accent5 7" xfId="96" xr:uid="{00000000-0005-0000-0000-000030000000}"/>
    <cellStyle name="Accent5 8" xfId="107" xr:uid="{00000000-0005-0000-0000-000031000000}"/>
    <cellStyle name="Accent5 9" xfId="132" xr:uid="{00F80D6B-DEF7-4379-9C12-C497E8DD5ACD}"/>
    <cellStyle name="Accent6 - 20%" xfId="25" xr:uid="{00000000-0005-0000-0000-000032000000}"/>
    <cellStyle name="Accent6 - 40%" xfId="26" xr:uid="{00000000-0005-0000-0000-000033000000}"/>
    <cellStyle name="Accent6 - 60%" xfId="27" xr:uid="{00000000-0005-0000-0000-000034000000}"/>
    <cellStyle name="Accent6 10" xfId="146" xr:uid="{55E24ABF-433A-4453-9A0D-C9F3891A5327}"/>
    <cellStyle name="Accent6 11" xfId="137" xr:uid="{4FE0686B-D8A7-4E6F-B163-FD29FC1AE51C}"/>
    <cellStyle name="Accent6 12" xfId="141" xr:uid="{4921691A-75BA-4C1C-A022-FD49E0170827}"/>
    <cellStyle name="Accent6 13" xfId="129" xr:uid="{F8B220A6-1CAC-42B4-B874-B5409E635556}"/>
    <cellStyle name="Accent6 14" xfId="160" xr:uid="{D6AE0E94-A082-4B3A-B210-0D51CD8AD3D4}"/>
    <cellStyle name="Accent6 2" xfId="24" xr:uid="{00000000-0005-0000-0000-000035000000}"/>
    <cellStyle name="Accent6 3" xfId="99" xr:uid="{00000000-0005-0000-0000-000036000000}"/>
    <cellStyle name="Accent6 4" xfId="104" xr:uid="{00000000-0005-0000-0000-000037000000}"/>
    <cellStyle name="Accent6 5" xfId="100" xr:uid="{00000000-0005-0000-0000-000038000000}"/>
    <cellStyle name="Accent6 6" xfId="103" xr:uid="{00000000-0005-0000-0000-000039000000}"/>
    <cellStyle name="Accent6 7" xfId="101" xr:uid="{00000000-0005-0000-0000-00003A000000}"/>
    <cellStyle name="Accent6 8" xfId="102" xr:uid="{00000000-0005-0000-0000-00003B000000}"/>
    <cellStyle name="Accent6 9" xfId="125" xr:uid="{571E0FF6-856A-4E87-9DE7-BE26D0A1C309}"/>
    <cellStyle name="Bad 2" xfId="28" xr:uid="{00000000-0005-0000-0000-00003C000000}"/>
    <cellStyle name="Calculation 2" xfId="29" xr:uid="{00000000-0005-0000-0000-00003D000000}"/>
    <cellStyle name="Check Cell 2" xfId="30" xr:uid="{00000000-0005-0000-0000-00003E000000}"/>
    <cellStyle name="Emphasis 1" xfId="31" xr:uid="{00000000-0005-0000-0000-00003F000000}"/>
    <cellStyle name="Emphasis 2" xfId="32" xr:uid="{00000000-0005-0000-0000-000040000000}"/>
    <cellStyle name="Emphasis 3" xfId="33" xr:uid="{00000000-0005-0000-0000-000041000000}"/>
    <cellStyle name="Good 2" xfId="34" xr:uid="{00000000-0005-0000-0000-000042000000}"/>
    <cellStyle name="Heading 1 2" xfId="35" xr:uid="{00000000-0005-0000-0000-000043000000}"/>
    <cellStyle name="Heading 2 2" xfId="36" xr:uid="{00000000-0005-0000-0000-000044000000}"/>
    <cellStyle name="Heading 3 2" xfId="37" xr:uid="{00000000-0005-0000-0000-000045000000}"/>
    <cellStyle name="Heading 4 2" xfId="38" xr:uid="{00000000-0005-0000-0000-000046000000}"/>
    <cellStyle name="Hyperlink" xfId="2" builtinId="8"/>
    <cellStyle name="Input 2" xfId="39" xr:uid="{00000000-0005-0000-0000-000048000000}"/>
    <cellStyle name="Linked Cell 2" xfId="40" xr:uid="{00000000-0005-0000-0000-000049000000}"/>
    <cellStyle name="Neutral 2" xfId="41" xr:uid="{00000000-0005-0000-0000-00004A000000}"/>
    <cellStyle name="Normal" xfId="0" builtinId="0"/>
    <cellStyle name="Normal 2" xfId="3" xr:uid="{00000000-0005-0000-0000-00004C000000}"/>
    <cellStyle name="Normal 3" xfId="154" xr:uid="{7C9206F8-72FE-4BC9-885A-A7BB08FED0BF}"/>
    <cellStyle name="Note 2" xfId="42" xr:uid="{00000000-0005-0000-0000-00004D000000}"/>
    <cellStyle name="Output 2" xfId="43" xr:uid="{00000000-0005-0000-0000-00004E000000}"/>
    <cellStyle name="Percent" xfId="1" builtinId="5"/>
    <cellStyle name="SAPBEXaggData" xfId="44" xr:uid="{00000000-0005-0000-0000-000050000000}"/>
    <cellStyle name="SAPBEXaggDataEmph" xfId="45" xr:uid="{00000000-0005-0000-0000-000051000000}"/>
    <cellStyle name="SAPBEXaggItem" xfId="46" xr:uid="{00000000-0005-0000-0000-000052000000}"/>
    <cellStyle name="SAPBEXaggItemX" xfId="47" xr:uid="{00000000-0005-0000-0000-000053000000}"/>
    <cellStyle name="SAPBEXchaText" xfId="48" xr:uid="{00000000-0005-0000-0000-000054000000}"/>
    <cellStyle name="SAPBEXexcBad7" xfId="49" xr:uid="{00000000-0005-0000-0000-000055000000}"/>
    <cellStyle name="SAPBEXexcBad8" xfId="50" xr:uid="{00000000-0005-0000-0000-000056000000}"/>
    <cellStyle name="SAPBEXexcBad9" xfId="51" xr:uid="{00000000-0005-0000-0000-000057000000}"/>
    <cellStyle name="SAPBEXexcCritical4" xfId="52" xr:uid="{00000000-0005-0000-0000-000058000000}"/>
    <cellStyle name="SAPBEXexcCritical5" xfId="53" xr:uid="{00000000-0005-0000-0000-000059000000}"/>
    <cellStyle name="SAPBEXexcCritical6" xfId="54" xr:uid="{00000000-0005-0000-0000-00005A000000}"/>
    <cellStyle name="SAPBEXexcGood1" xfId="55" xr:uid="{00000000-0005-0000-0000-00005B000000}"/>
    <cellStyle name="SAPBEXexcGood2" xfId="56" xr:uid="{00000000-0005-0000-0000-00005C000000}"/>
    <cellStyle name="SAPBEXexcGood3" xfId="57" xr:uid="{00000000-0005-0000-0000-00005D000000}"/>
    <cellStyle name="SAPBEXfilterDrill" xfId="58" xr:uid="{00000000-0005-0000-0000-00005E000000}"/>
    <cellStyle name="SAPBEXfilterItem" xfId="59" xr:uid="{00000000-0005-0000-0000-00005F000000}"/>
    <cellStyle name="SAPBEXfilterText" xfId="60" xr:uid="{00000000-0005-0000-0000-000060000000}"/>
    <cellStyle name="SAPBEXformats" xfId="61" xr:uid="{00000000-0005-0000-0000-000061000000}"/>
    <cellStyle name="SAPBEXheaderItem" xfId="62" xr:uid="{00000000-0005-0000-0000-000062000000}"/>
    <cellStyle name="SAPBEXheaderText" xfId="63" xr:uid="{00000000-0005-0000-0000-000063000000}"/>
    <cellStyle name="SAPBEXHLevel0" xfId="64" xr:uid="{00000000-0005-0000-0000-000064000000}"/>
    <cellStyle name="SAPBEXHLevel0X" xfId="65" xr:uid="{00000000-0005-0000-0000-000065000000}"/>
    <cellStyle name="SAPBEXHLevel1" xfId="66" xr:uid="{00000000-0005-0000-0000-000066000000}"/>
    <cellStyle name="SAPBEXHLevel1X" xfId="67" xr:uid="{00000000-0005-0000-0000-000067000000}"/>
    <cellStyle name="SAPBEXHLevel2" xfId="68" xr:uid="{00000000-0005-0000-0000-000068000000}"/>
    <cellStyle name="SAPBEXHLevel2X" xfId="69" xr:uid="{00000000-0005-0000-0000-000069000000}"/>
    <cellStyle name="SAPBEXHLevel3" xfId="70" xr:uid="{00000000-0005-0000-0000-00006A000000}"/>
    <cellStyle name="SAPBEXHLevel3X" xfId="71" xr:uid="{00000000-0005-0000-0000-00006B000000}"/>
    <cellStyle name="SAPBEXinputData" xfId="72" xr:uid="{00000000-0005-0000-0000-00006C000000}"/>
    <cellStyle name="SAPBEXItemHeader" xfId="73" xr:uid="{00000000-0005-0000-0000-00006D000000}"/>
    <cellStyle name="SAPBEXresData" xfId="74" xr:uid="{00000000-0005-0000-0000-00006E000000}"/>
    <cellStyle name="SAPBEXresDataEmph" xfId="75" xr:uid="{00000000-0005-0000-0000-00006F000000}"/>
    <cellStyle name="SAPBEXresItem" xfId="76" xr:uid="{00000000-0005-0000-0000-000070000000}"/>
    <cellStyle name="SAPBEXresItemX" xfId="77" xr:uid="{00000000-0005-0000-0000-000071000000}"/>
    <cellStyle name="SAPBEXstdData" xfId="78" xr:uid="{00000000-0005-0000-0000-000072000000}"/>
    <cellStyle name="SAPBEXstdDataEmph" xfId="79" xr:uid="{00000000-0005-0000-0000-000073000000}"/>
    <cellStyle name="SAPBEXstdItem" xfId="80" xr:uid="{00000000-0005-0000-0000-000074000000}"/>
    <cellStyle name="SAPBEXstdItemX" xfId="81" xr:uid="{00000000-0005-0000-0000-000075000000}"/>
    <cellStyle name="SAPBEXtitle" xfId="82" xr:uid="{00000000-0005-0000-0000-000076000000}"/>
    <cellStyle name="SAPBEXunassignedItem" xfId="83" xr:uid="{00000000-0005-0000-0000-000077000000}"/>
    <cellStyle name="SAPBEXundefined" xfId="84" xr:uid="{00000000-0005-0000-0000-000078000000}"/>
    <cellStyle name="Sheet Title" xfId="85" xr:uid="{00000000-0005-0000-0000-000079000000}"/>
    <cellStyle name="Total 2" xfId="86" xr:uid="{00000000-0005-0000-0000-00007A000000}"/>
    <cellStyle name="Warning Text 2" xfId="87" xr:uid="{00000000-0005-0000-0000-00007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462119432873088E-2"/>
          <c:y val="2.3202761419528439E-2"/>
          <c:w val="0.89679742894091097"/>
          <c:h val="0.5479926530119194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Aruandesse2019!$E$4</c:f>
              <c:strCache>
                <c:ptCount val="1"/>
                <c:pt idx="0">
                  <c:v>2019. a päevakirurgias teostatud tonsillektoomiad ja/või adenoidektoomiad, osakaal</c:v>
                </c:pt>
              </c:strCache>
            </c:strRef>
          </c:tx>
          <c:spPr>
            <a:solidFill>
              <a:schemeClr val="accent1"/>
            </a:solidFill>
            <a:effectLst>
              <a:outerShdw blurRad="40005" dist="22860" dir="5400000" algn="ctr" rotWithShape="0">
                <a:schemeClr val="accent1">
                  <a:alpha val="35000"/>
                </a:scheme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3"/>
            <c:invertIfNegative val="0"/>
            <c:bubble3D val="0"/>
            <c:spPr>
              <a:solidFill>
                <a:schemeClr val="accent1">
                  <a:alpha val="50000"/>
                </a:schemeClr>
              </a:solidFill>
              <a:effectLst>
                <a:outerShdw blurRad="40005" dist="22860" dir="5400000" algn="ctr" rotWithShape="0">
                  <a:schemeClr val="accent1"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A05-4EF8-86A8-654C6435B068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>
                  <a:alpha val="50000"/>
                </a:schemeClr>
              </a:solidFill>
              <a:effectLst>
                <a:outerShdw blurRad="40005" dist="22860" dir="5400000" algn="ctr" rotWithShape="0">
                  <a:schemeClr val="accent1"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AA05-4EF8-86A8-654C6435B068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1">
                  <a:alpha val="50000"/>
                </a:schemeClr>
              </a:solidFill>
              <a:effectLst>
                <a:outerShdw blurRad="40005" dist="22860" dir="5400000" algn="ctr" rotWithShape="0">
                  <a:schemeClr val="accent1"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AA05-4EF8-86A8-654C6435B068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Aruandesse2019!$K$5:$K$28</c15:sqref>
                    </c15:fullRef>
                  </c:ext>
                </c:extLst>
                <c:f>(Aruandesse2019!$K$5:$K$13,Aruandesse2019!$K$15:$K$28)</c:f>
                <c:numCache>
                  <c:formatCode>General</c:formatCode>
                  <c:ptCount val="23"/>
                  <c:pt idx="0">
                    <c:v>4.045248598318063E-2</c:v>
                  </c:pt>
                  <c:pt idx="1">
                    <c:v>1.8912980886192976E-2</c:v>
                  </c:pt>
                  <c:pt idx="2">
                    <c:v>2.997285670414862E-2</c:v>
                  </c:pt>
                  <c:pt idx="3">
                    <c:v>1.9576589313058834E-2</c:v>
                  </c:pt>
                  <c:pt idx="4">
                    <c:v>3.4656866478476156E-2</c:v>
                  </c:pt>
                  <c:pt idx="5">
                    <c:v>5.3731935507664308E-2</c:v>
                  </c:pt>
                  <c:pt idx="6">
                    <c:v>-3.3510971775285725E-12</c:v>
                  </c:pt>
                  <c:pt idx="7">
                    <c:v>3.8922407201595233E-2</c:v>
                  </c:pt>
                  <c:pt idx="8">
                    <c:v>2.6255279327997982E-2</c:v>
                  </c:pt>
                  <c:pt idx="9">
                    <c:v>3.8597171777744133E-2</c:v>
                  </c:pt>
                  <c:pt idx="10">
                    <c:v>8.674211141293825E-2</c:v>
                  </c:pt>
                  <c:pt idx="11">
                    <c:v>1.3950910078040279E-2</c:v>
                  </c:pt>
                  <c:pt idx="12">
                    <c:v>-3.6914915568786455E-13</c:v>
                  </c:pt>
                  <c:pt idx="13">
                    <c:v>-1.1310397063368782E-11</c:v>
                  </c:pt>
                  <c:pt idx="14">
                    <c:v>8.7882727566879926E-2</c:v>
                  </c:pt>
                  <c:pt idx="15">
                    <c:v>-1.0326184352038581E-12</c:v>
                  </c:pt>
                  <c:pt idx="16">
                    <c:v>4.3050265380033537E-2</c:v>
                  </c:pt>
                  <c:pt idx="17">
                    <c:v>1.8739924922497209E-2</c:v>
                  </c:pt>
                  <c:pt idx="18">
                    <c:v>6.9740763776466874E-2</c:v>
                  </c:pt>
                  <c:pt idx="19">
                    <c:v>-9.021672298104022E-13</c:v>
                  </c:pt>
                  <c:pt idx="20">
                    <c:v>1.9681748512406338E-2</c:v>
                  </c:pt>
                  <c:pt idx="22">
                    <c:v>1.3368335788542685E-2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Aruandesse2019!$J$5:$J$28</c15:sqref>
                    </c15:fullRef>
                  </c:ext>
                </c:extLst>
                <c:f>(Aruandesse2019!$J$5:$J$13,Aruandesse2019!$J$15:$J$28)</c:f>
                <c:numCache>
                  <c:formatCode>General</c:formatCode>
                  <c:ptCount val="23"/>
                  <c:pt idx="0">
                    <c:v>4.3198218342462846E-2</c:v>
                  </c:pt>
                  <c:pt idx="1">
                    <c:v>1.4932779072924528E-2</c:v>
                  </c:pt>
                  <c:pt idx="2">
                    <c:v>2.976183762727358E-2</c:v>
                  </c:pt>
                  <c:pt idx="3">
                    <c:v>1.9157179677156189E-2</c:v>
                  </c:pt>
                  <c:pt idx="4">
                    <c:v>2.9388701159210051E-2</c:v>
                  </c:pt>
                  <c:pt idx="5">
                    <c:v>6.4579382087251225E-2</c:v>
                  </c:pt>
                  <c:pt idx="6">
                    <c:v>0.1287284658418445</c:v>
                  </c:pt>
                  <c:pt idx="7">
                    <c:v>3.7566114088775859E-2</c:v>
                  </c:pt>
                  <c:pt idx="8">
                    <c:v>2.5507258240820341E-2</c:v>
                  </c:pt>
                  <c:pt idx="9">
                    <c:v>5.5616778802836775E-2</c:v>
                  </c:pt>
                  <c:pt idx="10">
                    <c:v>7.9575612103907734E-2</c:v>
                  </c:pt>
                  <c:pt idx="11">
                    <c:v>7.3007873115056299E-2</c:v>
                  </c:pt>
                  <c:pt idx="12">
                    <c:v>1.4183365575389129E-2</c:v>
                  </c:pt>
                  <c:pt idx="13">
                    <c:v>0.43448146576692792</c:v>
                  </c:pt>
                  <c:pt idx="14">
                    <c:v>7.4569335211513987E-2</c:v>
                  </c:pt>
                  <c:pt idx="15">
                    <c:v>3.9667347727224467E-2</c:v>
                  </c:pt>
                  <c:pt idx="16">
                    <c:v>4.6802474457802168E-2</c:v>
                  </c:pt>
                  <c:pt idx="17">
                    <c:v>4.5675129826264094E-2</c:v>
                  </c:pt>
                  <c:pt idx="18">
                    <c:v>7.2840896267909794E-2</c:v>
                  </c:pt>
                  <c:pt idx="19">
                    <c:v>3.4657101991168227E-2</c:v>
                  </c:pt>
                  <c:pt idx="20">
                    <c:v>2.0922673402253844E-2</c:v>
                  </c:pt>
                  <c:pt idx="22">
                    <c:v>1.3357831238915541E-2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Aruandesse2019!$A$5:$B$26</c15:sqref>
                  </c15:fullRef>
                </c:ext>
              </c:extLst>
              <c:f>(Aruandesse2019!$A$5:$B$13,Aruandesse2019!$A$15:$B$26)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Tallinna Lastehaigla</c:v>
                  </c:pt>
                  <c:pt idx="2">
                    <c:v>Tartu Ülikooli Kliinikum</c:v>
                  </c:pt>
                  <c:pt idx="3">
                    <c:v>PiirkH</c:v>
                  </c:pt>
                  <c:pt idx="4">
                    <c:v>Ida-Tallinna Keskhaigla</c:v>
                  </c:pt>
                  <c:pt idx="5">
                    <c:v>Ida-Viru Keskhaigla</c:v>
                  </c:pt>
                  <c:pt idx="6">
                    <c:v>Lääne-Tallinna Keskhaigla</c:v>
                  </c:pt>
                  <c:pt idx="7">
                    <c:v>Pärnu Haigla</c:v>
                  </c:pt>
                  <c:pt idx="8">
                    <c:v>KeskH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Narva Haigla</c:v>
                  </c:pt>
                  <c:pt idx="15">
                    <c:v>Põlva Haigla</c:v>
                  </c:pt>
                  <c:pt idx="16">
                    <c:v>Rakvere Haigla</c:v>
                  </c:pt>
                  <c:pt idx="17">
                    <c:v>Raplamaa Haigla</c:v>
                  </c:pt>
                  <c:pt idx="18">
                    <c:v>Valga Haigla</c:v>
                  </c:pt>
                  <c:pt idx="19">
                    <c:v>Viljandi Haigla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Aruandesse2019!$E$5:$E$26</c15:sqref>
                  </c15:fullRef>
                </c:ext>
              </c:extLst>
              <c:f>(Aruandesse2019!$E$5:$E$13,Aruandesse2019!$E$15:$E$26)</c:f>
              <c:numCache>
                <c:formatCode>0%</c:formatCode>
                <c:ptCount val="21"/>
                <c:pt idx="0">
                  <c:v>0.67291666666667005</c:v>
                </c:pt>
                <c:pt idx="1">
                  <c:v>6.594724220624E-2</c:v>
                </c:pt>
                <c:pt idx="2">
                  <c:v>0.47053320860616998</c:v>
                </c:pt>
                <c:pt idx="3">
                  <c:v>0.36970205623163999</c:v>
                </c:pt>
                <c:pt idx="4">
                  <c:v>0.15725806451613</c:v>
                </c:pt>
                <c:pt idx="5">
                  <c:v>0.77368421052631997</c:v>
                </c:pt>
                <c:pt idx="6">
                  <c:v>1</c:v>
                </c:pt>
                <c:pt idx="7">
                  <c:v>0.38969404186794998</c:v>
                </c:pt>
                <c:pt idx="8">
                  <c:v>0.36984246061515003</c:v>
                </c:pt>
                <c:pt idx="9">
                  <c:v>0.88953488372093004</c:v>
                </c:pt>
                <c:pt idx="10">
                  <c:v>0.37795275590550997</c:v>
                </c:pt>
                <c:pt idx="11">
                  <c:v>0.98305084745763005</c:v>
                </c:pt>
                <c:pt idx="12">
                  <c:v>1</c:v>
                </c:pt>
                <c:pt idx="13">
                  <c:v>1</c:v>
                </c:pt>
                <c:pt idx="14">
                  <c:v>0.29059829059829001</c:v>
                </c:pt>
                <c:pt idx="15">
                  <c:v>1</c:v>
                </c:pt>
                <c:pt idx="16">
                  <c:v>0.69674185463659</c:v>
                </c:pt>
                <c:pt idx="17">
                  <c:v>0.96923076923077001</c:v>
                </c:pt>
                <c:pt idx="18">
                  <c:v>0.57458563535911999</c:v>
                </c:pt>
                <c:pt idx="19">
                  <c:v>1</c:v>
                </c:pt>
                <c:pt idx="20">
                  <c:v>0.7682558841279421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A05-4EF8-86A8-654C6435B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596549919"/>
        <c:axId val="1"/>
      </c:barChart>
      <c:lineChart>
        <c:grouping val="standard"/>
        <c:varyColors val="0"/>
        <c:ser>
          <c:idx val="1"/>
          <c:order val="1"/>
          <c:tx>
            <c:strRef>
              <c:f>'Aastate võrdlus'!$J$3</c:f>
              <c:strCache>
                <c:ptCount val="1"/>
                <c:pt idx="0">
                  <c:v>2018 päevakirurgias teostatud tonsillektoomiad ja/või adenoidektoomiad, osakaal*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Aruandesse2019!$A$5:$B$26</c15:sqref>
                  </c15:fullRef>
                </c:ext>
              </c:extLst>
              <c:f>(Aruandesse2019!$A$5:$B$13,Aruandesse2019!$A$15:$B$26)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Tallinna Lastehaigla</c:v>
                  </c:pt>
                  <c:pt idx="2">
                    <c:v>Tartu Ülikooli Kliinikum</c:v>
                  </c:pt>
                  <c:pt idx="3">
                    <c:v>PiirkH</c:v>
                  </c:pt>
                  <c:pt idx="4">
                    <c:v>Ida-Tallinna Keskhaigla</c:v>
                  </c:pt>
                  <c:pt idx="5">
                    <c:v>Ida-Viru Keskhaigla</c:v>
                  </c:pt>
                  <c:pt idx="6">
                    <c:v>Lääne-Tallinna Keskhaigla</c:v>
                  </c:pt>
                  <c:pt idx="7">
                    <c:v>Pärnu Haigla</c:v>
                  </c:pt>
                  <c:pt idx="8">
                    <c:v>KeskH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Narva Haigla</c:v>
                  </c:pt>
                  <c:pt idx="15">
                    <c:v>Põlva Haigla</c:v>
                  </c:pt>
                  <c:pt idx="16">
                    <c:v>Rakvere Haigla</c:v>
                  </c:pt>
                  <c:pt idx="17">
                    <c:v>Raplamaa Haigla</c:v>
                  </c:pt>
                  <c:pt idx="18">
                    <c:v>Valga Haigla</c:v>
                  </c:pt>
                  <c:pt idx="19">
                    <c:v>Viljandi Haigla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'Aastate võrdlus'!$J$4:$J$25</c15:sqref>
                  </c15:fullRef>
                </c:ext>
              </c:extLst>
              <c:f>('Aastate võrdlus'!$J$4:$J$12,'Aastate võrdlus'!$J$14:$J$25)</c:f>
              <c:numCache>
                <c:formatCode>0.00%</c:formatCode>
                <c:ptCount val="21"/>
                <c:pt idx="0">
                  <c:v>0.69617706237425003</c:v>
                </c:pt>
                <c:pt idx="1">
                  <c:v>7.6822916666670002E-2</c:v>
                </c:pt>
                <c:pt idx="2">
                  <c:v>0.48938428874735002</c:v>
                </c:pt>
                <c:pt idx="3">
                  <c:v>0.39238785681921001</c:v>
                </c:pt>
                <c:pt idx="4">
                  <c:v>0.197265625</c:v>
                </c:pt>
                <c:pt idx="5">
                  <c:v>0.72294372294372</c:v>
                </c:pt>
                <c:pt idx="6">
                  <c:v>1</c:v>
                </c:pt>
                <c:pt idx="7">
                  <c:v>0.40506329113924</c:v>
                </c:pt>
                <c:pt idx="8">
                  <c:v>0.38577291381668999</c:v>
                </c:pt>
                <c:pt idx="9">
                  <c:v>0.84210526315789003</c:v>
                </c:pt>
                <c:pt idx="10">
                  <c:v>0.41803278688524997</c:v>
                </c:pt>
                <c:pt idx="11">
                  <c:v>0.92307692307692002</c:v>
                </c:pt>
                <c:pt idx="12">
                  <c:v>1</c:v>
                </c:pt>
                <c:pt idx="13">
                  <c:v>1</c:v>
                </c:pt>
                <c:pt idx="14">
                  <c:v>0.36538461538462003</c:v>
                </c:pt>
                <c:pt idx="15">
                  <c:v>0.99354838709676996</c:v>
                </c:pt>
                <c:pt idx="16">
                  <c:v>0.61904761904761996</c:v>
                </c:pt>
                <c:pt idx="17">
                  <c:v>0.97345132743363005</c:v>
                </c:pt>
                <c:pt idx="18">
                  <c:v>0.53694581280788001</c:v>
                </c:pt>
                <c:pt idx="19">
                  <c:v>0.87837837837837995</c:v>
                </c:pt>
                <c:pt idx="20">
                  <c:v>0.73202247191011005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A05-4EF8-86A8-654C6435B068}"/>
            </c:ext>
          </c:extLst>
        </c:ser>
        <c:ser>
          <c:idx val="0"/>
          <c:order val="2"/>
          <c:tx>
            <c:v>2019 HVA keskmine</c:v>
          </c:tx>
          <c:spPr>
            <a:ln w="31750"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Aruandesse2019!$A$5:$B$26</c15:sqref>
                  </c15:fullRef>
                </c:ext>
              </c:extLst>
              <c:f>(Aruandesse2019!$A$5:$B$13,Aruandesse2019!$A$15:$B$26)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Tallinna Lastehaigla</c:v>
                  </c:pt>
                  <c:pt idx="2">
                    <c:v>Tartu Ülikooli Kliinikum</c:v>
                  </c:pt>
                  <c:pt idx="3">
                    <c:v>PiirkH</c:v>
                  </c:pt>
                  <c:pt idx="4">
                    <c:v>Ida-Tallinna Keskhaigla</c:v>
                  </c:pt>
                  <c:pt idx="5">
                    <c:v>Ida-Viru Keskhaigla</c:v>
                  </c:pt>
                  <c:pt idx="6">
                    <c:v>Lääne-Tallinna Keskhaigla</c:v>
                  </c:pt>
                  <c:pt idx="7">
                    <c:v>Pärnu Haigla</c:v>
                  </c:pt>
                  <c:pt idx="8">
                    <c:v>KeskH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Narva Haigla</c:v>
                  </c:pt>
                  <c:pt idx="15">
                    <c:v>Põlva Haigla</c:v>
                  </c:pt>
                  <c:pt idx="16">
                    <c:v>Rakvere Haigla</c:v>
                  </c:pt>
                  <c:pt idx="17">
                    <c:v>Raplamaa Haigla</c:v>
                  </c:pt>
                  <c:pt idx="18">
                    <c:v>Valga Haigla</c:v>
                  </c:pt>
                  <c:pt idx="19">
                    <c:v>Viljandi Haigla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Aruandesse2019!$G$5:$G$26</c15:sqref>
                  </c15:fullRef>
                </c:ext>
              </c:extLst>
              <c:f>(Aruandesse2019!$G$5:$G$13,Aruandesse2019!$G$15:$G$26)</c:f>
              <c:numCache>
                <c:formatCode>0%</c:formatCode>
                <c:ptCount val="21"/>
                <c:pt idx="0">
                  <c:v>0.49264842732179415</c:v>
                </c:pt>
                <c:pt idx="1">
                  <c:v>0.49264842732179415</c:v>
                </c:pt>
                <c:pt idx="2">
                  <c:v>0.49264842732179415</c:v>
                </c:pt>
                <c:pt idx="3">
                  <c:v>0.49264842732179415</c:v>
                </c:pt>
                <c:pt idx="4">
                  <c:v>0.49264842732179415</c:v>
                </c:pt>
                <c:pt idx="5">
                  <c:v>0.49264842732179415</c:v>
                </c:pt>
                <c:pt idx="6">
                  <c:v>0.49264842732179415</c:v>
                </c:pt>
                <c:pt idx="7">
                  <c:v>0.49264842732179415</c:v>
                </c:pt>
                <c:pt idx="8">
                  <c:v>0.49264842732179415</c:v>
                </c:pt>
                <c:pt idx="9">
                  <c:v>0.49264842732179415</c:v>
                </c:pt>
                <c:pt idx="10">
                  <c:v>0.49264842732179415</c:v>
                </c:pt>
                <c:pt idx="11">
                  <c:v>0.49264842732179415</c:v>
                </c:pt>
                <c:pt idx="12">
                  <c:v>0.49264842732179415</c:v>
                </c:pt>
                <c:pt idx="13">
                  <c:v>0.49264842732179415</c:v>
                </c:pt>
                <c:pt idx="14">
                  <c:v>0.49264842732179415</c:v>
                </c:pt>
                <c:pt idx="15">
                  <c:v>0.49264842732179415</c:v>
                </c:pt>
                <c:pt idx="16">
                  <c:v>0.49264842732179415</c:v>
                </c:pt>
                <c:pt idx="17">
                  <c:v>0.49264842732179415</c:v>
                </c:pt>
                <c:pt idx="18">
                  <c:v>0.49264842732179415</c:v>
                </c:pt>
                <c:pt idx="19">
                  <c:v>0.49264842732179415</c:v>
                </c:pt>
                <c:pt idx="20">
                  <c:v>0.49264842732179415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A05-4EF8-86A8-654C6435B068}"/>
            </c:ext>
          </c:extLst>
        </c:ser>
        <c:ser>
          <c:idx val="2"/>
          <c:order val="3"/>
          <c:tx>
            <c:v>2018 HVA keskmine</c:v>
          </c:tx>
          <c:spPr>
            <a:ln w="31750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Aruandesse2019!$A$5:$B$26</c15:sqref>
                  </c15:fullRef>
                </c:ext>
              </c:extLst>
              <c:f>(Aruandesse2019!$A$5:$B$13,Aruandesse2019!$A$15:$B$26)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Tallinna Lastehaigla</c:v>
                  </c:pt>
                  <c:pt idx="2">
                    <c:v>Tartu Ülikooli Kliinikum</c:v>
                  </c:pt>
                  <c:pt idx="3">
                    <c:v>PiirkH</c:v>
                  </c:pt>
                  <c:pt idx="4">
                    <c:v>Ida-Tallinna Keskhaigla</c:v>
                  </c:pt>
                  <c:pt idx="5">
                    <c:v>Ida-Viru Keskhaigla</c:v>
                  </c:pt>
                  <c:pt idx="6">
                    <c:v>Lääne-Tallinna Keskhaigla</c:v>
                  </c:pt>
                  <c:pt idx="7">
                    <c:v>Pärnu Haigla</c:v>
                  </c:pt>
                  <c:pt idx="8">
                    <c:v>KeskH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Narva Haigla</c:v>
                  </c:pt>
                  <c:pt idx="15">
                    <c:v>Põlva Haigla</c:v>
                  </c:pt>
                  <c:pt idx="16">
                    <c:v>Rakvere Haigla</c:v>
                  </c:pt>
                  <c:pt idx="17">
                    <c:v>Raplamaa Haigla</c:v>
                  </c:pt>
                  <c:pt idx="18">
                    <c:v>Valga Haigla</c:v>
                  </c:pt>
                  <c:pt idx="19">
                    <c:v>Viljandi Haigla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'Aastate võrdlus'!$L$4:$L$25</c15:sqref>
                  </c15:fullRef>
                </c:ext>
              </c:extLst>
              <c:f>('Aastate võrdlus'!$L$4:$L$12,'Aastate võrdlus'!$L$14:$L$25)</c:f>
              <c:numCache>
                <c:formatCode>0%</c:formatCode>
                <c:ptCount val="21"/>
                <c:pt idx="0">
                  <c:v>0.50155991925123999</c:v>
                </c:pt>
                <c:pt idx="1">
                  <c:v>0.50155991925123999</c:v>
                </c:pt>
                <c:pt idx="2">
                  <c:v>0.50155991925123999</c:v>
                </c:pt>
                <c:pt idx="3">
                  <c:v>0.50155991925123999</c:v>
                </c:pt>
                <c:pt idx="4">
                  <c:v>0.50155991925123999</c:v>
                </c:pt>
                <c:pt idx="5">
                  <c:v>0.50155991925123999</c:v>
                </c:pt>
                <c:pt idx="6">
                  <c:v>0.50155991925123999</c:v>
                </c:pt>
                <c:pt idx="7">
                  <c:v>0.50155991925123999</c:v>
                </c:pt>
                <c:pt idx="8">
                  <c:v>0.50155991925123999</c:v>
                </c:pt>
                <c:pt idx="9">
                  <c:v>0.50155991925123999</c:v>
                </c:pt>
                <c:pt idx="10">
                  <c:v>0.50155991925123999</c:v>
                </c:pt>
                <c:pt idx="11">
                  <c:v>0.50155991925123999</c:v>
                </c:pt>
                <c:pt idx="12">
                  <c:v>0.50155991925123999</c:v>
                </c:pt>
                <c:pt idx="13">
                  <c:v>0.50155991925123999</c:v>
                </c:pt>
                <c:pt idx="14">
                  <c:v>0.50155991925123999</c:v>
                </c:pt>
                <c:pt idx="15">
                  <c:v>0.50155991925123999</c:v>
                </c:pt>
                <c:pt idx="16">
                  <c:v>0.50155991925123999</c:v>
                </c:pt>
                <c:pt idx="17">
                  <c:v>0.50155991925123999</c:v>
                </c:pt>
                <c:pt idx="18">
                  <c:v>0.50155991925123999</c:v>
                </c:pt>
                <c:pt idx="19">
                  <c:v>0.50155991925123999</c:v>
                </c:pt>
                <c:pt idx="20">
                  <c:v>0.50155991925123999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A05-4EF8-86A8-654C6435B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6549919"/>
        <c:axId val="1"/>
      </c:lineChart>
      <c:catAx>
        <c:axId val="15965499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596549919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2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3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1.6983656859406336E-3"/>
          <c:y val="0.89294236993381959"/>
          <c:w val="0.99151055612997852"/>
          <c:h val="9.8069175402154471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7</xdr:col>
      <xdr:colOff>579120</xdr:colOff>
      <xdr:row>26</xdr:row>
      <xdr:rowOff>160020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3789FCB-AE86-43C3-9203-EEB5FAEC800B}"/>
            </a:ext>
          </a:extLst>
        </xdr:cNvPr>
        <xdr:cNvSpPr txBox="1"/>
      </xdr:nvSpPr>
      <xdr:spPr>
        <a:xfrm>
          <a:off x="0" y="9525"/>
          <a:ext cx="4846320" cy="4905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100" b="1" i="0">
              <a:solidFill>
                <a:srgbClr val="1C5394"/>
              </a:solidFill>
              <a:effectLst/>
              <a:latin typeface="Times New Roman" pitchFamily="18" charset="0"/>
              <a:ea typeface="Tahoma" pitchFamily="34" charset="0"/>
              <a:cs typeface="Times New Roman" pitchFamily="18" charset="0"/>
            </a:rPr>
            <a:t>Indikaator 3c. PÄEVAKIRURGIA OSAKAAL</a:t>
          </a:r>
          <a:r>
            <a:rPr lang="et-EE" sz="1100" b="1" i="0" baseline="0">
              <a:solidFill>
                <a:srgbClr val="1C5394"/>
              </a:solidFill>
              <a:effectLst/>
              <a:latin typeface="Times New Roman" pitchFamily="18" charset="0"/>
              <a:ea typeface="Tahoma" pitchFamily="34" charset="0"/>
              <a:cs typeface="Times New Roman" pitchFamily="18" charset="0"/>
            </a:rPr>
            <a:t>: TONSILLEKTOOMIA JA/VÕI ADENOIDEKTOOMIA</a:t>
          </a:r>
          <a:endParaRPr lang="et-EE" sz="1100" b="1" i="0">
            <a:solidFill>
              <a:srgbClr val="1C5394"/>
            </a:solidFill>
            <a:effectLst/>
            <a:latin typeface="Times New Roman" pitchFamily="18" charset="0"/>
            <a:ea typeface="Tahoma" pitchFamily="34" charset="0"/>
            <a:cs typeface="Times New Roman" pitchFamily="18" charset="0"/>
          </a:endParaRPr>
        </a:p>
        <a:p>
          <a:pPr marL="0" marR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t-EE" sz="1100" b="1" i="0">
            <a:solidFill>
              <a:schemeClr val="dk1"/>
            </a:solidFill>
            <a:effectLst/>
            <a:latin typeface="Times New Roman" pitchFamily="18" charset="0"/>
            <a:ea typeface="Tahoma" pitchFamily="34" charset="0"/>
            <a:cs typeface="Times New Roman" pitchFamily="18" charset="0"/>
          </a:endParaRPr>
        </a:p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 b="1">
              <a:solidFill>
                <a:srgbClr val="1C5394"/>
              </a:solidFill>
              <a:effectLst/>
              <a:latin typeface="Times New Roman" pitchFamily="18" charset="0"/>
              <a:ea typeface="Tahoma" pitchFamily="34" charset="0"/>
              <a:cs typeface="Times New Roman" pitchFamily="18" charset="0"/>
            </a:rPr>
            <a:t>Nimetus</a:t>
          </a:r>
          <a:r>
            <a:rPr kumimoji="0" lang="et-EE" sz="1100" b="1" i="0" u="none" strike="noStrike" kern="0" cap="none" spc="0" normalizeH="0" baseline="0" noProof="0">
              <a:ln>
                <a:noFill/>
              </a:ln>
              <a:solidFill>
                <a:srgbClr val="1C5394"/>
              </a:solidFill>
              <a:effectLst/>
              <a:uLnTx/>
              <a:uFillTx/>
              <a:latin typeface="Times New Roman" pitchFamily="18" charset="0"/>
              <a:ea typeface="Tahoma" pitchFamily="34" charset="0"/>
              <a:cs typeface="Times New Roman" pitchFamily="18" charset="0"/>
            </a:rPr>
            <a:t>Indikaator 3c. PÄEVAKIRURGIA OSAKAAL: TONSILLEKTOOMIA JA/VÕI ADENOIDEKTOOMIA</a:t>
          </a:r>
        </a:p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t-EE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itchFamily="18" charset="0"/>
            <a:ea typeface="Tahoma" pitchFamily="34" charset="0"/>
            <a:cs typeface="Times New Roman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1" i="0" u="none" strike="noStrike" kern="0" cap="none" spc="0" normalizeH="0" baseline="0" noProof="0">
              <a:ln>
                <a:noFill/>
              </a:ln>
              <a:solidFill>
                <a:srgbClr val="1C5394"/>
              </a:solidFill>
              <a:effectLst/>
              <a:uLnTx/>
              <a:uFillTx/>
              <a:latin typeface="Times New Roman" pitchFamily="18" charset="0"/>
              <a:ea typeface="Tahoma" pitchFamily="34" charset="0"/>
              <a:cs typeface="Times New Roman" pitchFamily="18" charset="0"/>
            </a:rPr>
            <a:t>Nimetus</a:t>
          </a:r>
          <a:endParaRPr kumimoji="0" lang="et-EE" sz="1200" b="0" i="0" u="none" strike="noStrike" kern="0" cap="none" spc="0" normalizeH="0" baseline="0" noProof="0">
            <a:ln>
              <a:noFill/>
            </a:ln>
            <a:solidFill>
              <a:srgbClr val="1C5394"/>
            </a:solidFill>
            <a:effectLst/>
            <a:uLnTx/>
            <a:uFillTx/>
            <a:latin typeface="Times New Roman" pitchFamily="18" charset="0"/>
            <a:ea typeface="Tahoma" pitchFamily="34" charset="0"/>
            <a:cs typeface="Times New Roman" pitchFamily="18" charset="0"/>
          </a:endParaRPr>
        </a:p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Tahoma" pitchFamily="34" charset="0"/>
              <a:cs typeface="Times New Roman" pitchFamily="18" charset="0"/>
            </a:rPr>
            <a:t>Päevakirurgias (teenuse tüüp: päevaravi) teostatud tonsillektoomia ja/või adenoidektoomia operatsioonide osakaal kõigist tonsillektoomia ja/või adenoidektoomia operatsioonidest. </a:t>
          </a:r>
        </a:p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t-EE" sz="1100" b="1" i="0" u="none" strike="noStrike" kern="0" cap="none" spc="0" normalizeH="0" baseline="0" noProof="0">
            <a:ln>
              <a:noFill/>
            </a:ln>
            <a:solidFill>
              <a:srgbClr val="1C5394"/>
            </a:solidFill>
            <a:effectLst/>
            <a:uLnTx/>
            <a:uFillTx/>
            <a:latin typeface="Times New Roman" pitchFamily="18" charset="0"/>
            <a:ea typeface="Tahoma" pitchFamily="34" charset="0"/>
            <a:cs typeface="Times New Roman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1" i="0" u="none" strike="noStrike" kern="0" cap="none" spc="0" normalizeH="0" baseline="0" noProof="0">
              <a:ln>
                <a:noFill/>
              </a:ln>
              <a:solidFill>
                <a:srgbClr val="1C5394"/>
              </a:solidFill>
              <a:effectLst/>
              <a:uLnTx/>
              <a:uFillTx/>
              <a:latin typeface="Times New Roman" pitchFamily="18" charset="0"/>
              <a:ea typeface="Tahoma" pitchFamily="34" charset="0"/>
              <a:cs typeface="Times New Roman" pitchFamily="18" charset="0"/>
            </a:rPr>
            <a:t>Andmete kirjeldus</a:t>
          </a:r>
        </a:p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1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Arve periood:</a:t>
          </a:r>
          <a:r>
            <a:rPr kumimoji="0" lang="et-EE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 arve lõpp 01.01.–31.12.2019</a:t>
          </a:r>
        </a:p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1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Teenuse tüüp:</a:t>
          </a:r>
          <a:r>
            <a:rPr kumimoji="0" lang="et-EE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 ambulatoorne, päevaravi ja statsionaarne ravi</a:t>
          </a:r>
        </a:p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Valim ei sisalda raviarveid, millel on märgitud vältimatu arstiabi osutamise tunnus.</a:t>
          </a:r>
        </a:p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Sisaldab kindlustatud ja kindlustamata isikute raviarveid.</a:t>
          </a:r>
          <a:br>
            <a:rPr kumimoji="0" lang="et-EE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</a:br>
          <a:r>
            <a:rPr kumimoji="0" lang="et-EE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Kaasati kõik vanuserühmad.</a:t>
          </a:r>
        </a:p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Raviarvel vähemalt üks NCSP EMB alapeatüki koodidest:</a:t>
          </a:r>
        </a:p>
        <a:p>
          <a:pPr marL="457200" marR="0" lvl="1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EMB00 Mandlite või adenoidide lesiooni </a:t>
          </a:r>
          <a:r>
            <a:rPr kumimoji="0" lang="et-EE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ekstsisioon</a:t>
          </a:r>
          <a:br>
            <a:rPr kumimoji="0" lang="et-EE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et-EE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EMB10 Tonsillektoomia</a:t>
          </a:r>
          <a:br>
            <a:rPr kumimoji="0" lang="et-EE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</a:br>
          <a:r>
            <a:rPr kumimoji="0" lang="et-EE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EMB20 Adenotonsillektoomia</a:t>
          </a:r>
          <a:br>
            <a:rPr kumimoji="0" lang="et-EE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</a:br>
          <a:r>
            <a:rPr kumimoji="0" lang="et-EE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EMB30 Adenotoomia</a:t>
          </a:r>
          <a:br>
            <a:rPr kumimoji="0" lang="et-EE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</a:br>
          <a:r>
            <a:rPr kumimoji="0" lang="et-EE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EMB99 Muu mandlite ja adenoidide ekstsisioon).</a:t>
          </a:r>
        </a:p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t-EE" sz="1100" b="0" i="0" u="sng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itchFamily="18" charset="0"/>
            <a:ea typeface="Tahoma" pitchFamily="34" charset="0"/>
            <a:cs typeface="Times New Roman" pitchFamily="18" charset="0"/>
          </a:endParaRPr>
        </a:p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t-EE" sz="1100" b="0" i="0" u="sng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itchFamily="18" charset="0"/>
            <a:ea typeface="Tahoma" pitchFamily="34" charset="0"/>
            <a:cs typeface="Times New Roman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1" i="0" u="none" strike="noStrike" kern="0" cap="none" spc="0" normalizeH="0" baseline="0" noProof="0">
              <a:ln>
                <a:noFill/>
              </a:ln>
              <a:solidFill>
                <a:srgbClr val="1C5394"/>
              </a:solidFill>
              <a:effectLst/>
              <a:uLnTx/>
              <a:uFillTx/>
              <a:latin typeface="Times New Roman" pitchFamily="18" charset="0"/>
              <a:ea typeface="Tahoma" pitchFamily="34" charset="0"/>
              <a:cs typeface="Times New Roman" pitchFamily="18" charset="0"/>
            </a:rPr>
            <a:t>Faili kirjeldus</a:t>
          </a:r>
          <a:endParaRPr kumimoji="0" lang="et-EE" sz="1200" b="0" i="0" u="none" strike="noStrike" kern="0" cap="none" spc="0" normalizeH="0" baseline="0" noProof="0">
            <a:ln>
              <a:noFill/>
            </a:ln>
            <a:solidFill>
              <a:srgbClr val="1C5394"/>
            </a:solidFill>
            <a:effectLst/>
            <a:uLnTx/>
            <a:uFillTx/>
            <a:latin typeface="Times New Roman" pitchFamily="18" charset="0"/>
            <a:ea typeface="Tahoma" pitchFamily="34" charset="0"/>
            <a:cs typeface="Times New Roman" pitchFamily="18" charset="0"/>
          </a:endParaRPr>
        </a:p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Tahoma" pitchFamily="34" charset="0"/>
              <a:cs typeface="Times New Roman" pitchFamily="18" charset="0"/>
            </a:rPr>
            <a:t>Lehel </a:t>
          </a:r>
          <a:r>
            <a:rPr kumimoji="0" lang="et-EE" sz="11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Tahoma" pitchFamily="34" charset="0"/>
              <a:cs typeface="Times New Roman" pitchFamily="18" charset="0"/>
            </a:rPr>
            <a:t>"Aruandesse " </a:t>
          </a:r>
          <a:r>
            <a:rPr kumimoji="0" lang="et-EE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Tahoma" pitchFamily="34" charset="0"/>
              <a:cs typeface="Times New Roman" pitchFamily="18" charset="0"/>
            </a:rPr>
            <a:t>on aruandes oleva indikaatori joonis koos andmetega.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Tahoma" pitchFamily="34" charset="0"/>
              <a:cs typeface="Times New Roman" pitchFamily="18" charset="0"/>
            </a:rPr>
            <a:t>Lehel  </a:t>
          </a:r>
          <a:r>
            <a:rPr kumimoji="0" lang="et-EE" sz="11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"Andmed_detailsem"  </a:t>
          </a:r>
          <a:r>
            <a:rPr kumimoji="0" lang="et-EE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on toodud vastavate NCSP koodiga märgitud operatsioonide kordade arv ravitüüpide ja haiglate kaupa.</a:t>
          </a:r>
        </a:p>
        <a:p>
          <a:pPr>
            <a:lnSpc>
              <a:spcPts val="1200"/>
            </a:lnSpc>
          </a:pPr>
          <a:endParaRPr lang="et-EE" sz="11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114299</xdr:colOff>
      <xdr:row>2</xdr:row>
      <xdr:rowOff>9526</xdr:rowOff>
    </xdr:from>
    <xdr:to>
      <xdr:col>19</xdr:col>
      <xdr:colOff>66674</xdr:colOff>
      <xdr:row>28</xdr:row>
      <xdr:rowOff>23132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8DCF9A3-A50C-452C-BA49-71F2A079CD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5</xdr:row>
      <xdr:rowOff>9525</xdr:rowOff>
    </xdr:from>
    <xdr:to>
      <xdr:col>13</xdr:col>
      <xdr:colOff>47625</xdr:colOff>
      <xdr:row>5</xdr:row>
      <xdr:rowOff>57150</xdr:rowOff>
    </xdr:to>
    <xdr:pic>
      <xdr:nvPicPr>
        <xdr:cNvPr id="2" name="BExMO7VFCN4EL59982UR4AJ25JNJ" descr="XX6TINEJADZGKR0CTM7ZRT0RA" hidden="1">
          <a:extLst>
            <a:ext uri="{FF2B5EF4-FFF2-40B4-BE49-F238E27FC236}">
              <a16:creationId xmlns:a16="http://schemas.microsoft.com/office/drawing/2014/main" id="{FA78AE91-48F2-44E0-8E9C-5A46E529B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11250" y="9620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13</xdr:col>
      <xdr:colOff>0</xdr:colOff>
      <xdr:row>5</xdr:row>
      <xdr:rowOff>85725</xdr:rowOff>
    </xdr:from>
    <xdr:to>
      <xdr:col>13</xdr:col>
      <xdr:colOff>47625</xdr:colOff>
      <xdr:row>5</xdr:row>
      <xdr:rowOff>133350</xdr:rowOff>
    </xdr:to>
    <xdr:pic>
      <xdr:nvPicPr>
        <xdr:cNvPr id="3" name="BExU3EX5JJCXCII4YKUJBFBGIJR2" descr="OF5ZI9PI5WH36VPANJ2DYLNMI" hidden="1">
          <a:extLst>
            <a:ext uri="{FF2B5EF4-FFF2-40B4-BE49-F238E27FC236}">
              <a16:creationId xmlns:a16="http://schemas.microsoft.com/office/drawing/2014/main" id="{92A028A7-B0CE-40E6-8A45-DAD0B8B01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811250" y="10382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13</xdr:col>
      <xdr:colOff>0</xdr:colOff>
      <xdr:row>5</xdr:row>
      <xdr:rowOff>9525</xdr:rowOff>
    </xdr:from>
    <xdr:to>
      <xdr:col>13</xdr:col>
      <xdr:colOff>47625</xdr:colOff>
      <xdr:row>5</xdr:row>
      <xdr:rowOff>57150</xdr:rowOff>
    </xdr:to>
    <xdr:pic>
      <xdr:nvPicPr>
        <xdr:cNvPr id="4" name="BEx1KD7H6UB1VYCJ7O61P562EIUY" descr="IQGV9140X0K0UPBL8OGU3I44J" hidden="1">
          <a:extLst>
            <a:ext uri="{FF2B5EF4-FFF2-40B4-BE49-F238E27FC236}">
              <a16:creationId xmlns:a16="http://schemas.microsoft.com/office/drawing/2014/main" id="{00E293D2-C540-41F5-92D8-FB1456445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11250" y="9620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13</xdr:col>
      <xdr:colOff>0</xdr:colOff>
      <xdr:row>5</xdr:row>
      <xdr:rowOff>85725</xdr:rowOff>
    </xdr:from>
    <xdr:to>
      <xdr:col>13</xdr:col>
      <xdr:colOff>47625</xdr:colOff>
      <xdr:row>5</xdr:row>
      <xdr:rowOff>133350</xdr:rowOff>
    </xdr:to>
    <xdr:pic>
      <xdr:nvPicPr>
        <xdr:cNvPr id="5" name="BEx5BJQWS6YWHH4ZMSUAMD641V6Y" descr="ZTMFMXCIQSECDX38ALEFHUB00" hidden="1">
          <a:extLst>
            <a:ext uri="{FF2B5EF4-FFF2-40B4-BE49-F238E27FC236}">
              <a16:creationId xmlns:a16="http://schemas.microsoft.com/office/drawing/2014/main" id="{CBDB8885-EAF3-4907-BF74-3191DB4E4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811250" y="10382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13</xdr:col>
      <xdr:colOff>0</xdr:colOff>
      <xdr:row>5</xdr:row>
      <xdr:rowOff>9525</xdr:rowOff>
    </xdr:from>
    <xdr:to>
      <xdr:col>13</xdr:col>
      <xdr:colOff>47625</xdr:colOff>
      <xdr:row>5</xdr:row>
      <xdr:rowOff>57150</xdr:rowOff>
    </xdr:to>
    <xdr:pic>
      <xdr:nvPicPr>
        <xdr:cNvPr id="6" name="BExVTO5Q8G2M7BPL4B2584LQS0R0" descr="OB6Q8NA4LZFE4GM9Y3V56BPMQ" hidden="1">
          <a:extLst>
            <a:ext uri="{FF2B5EF4-FFF2-40B4-BE49-F238E27FC236}">
              <a16:creationId xmlns:a16="http://schemas.microsoft.com/office/drawing/2014/main" id="{FBCC9D87-1F92-4EBD-BFE9-7B84963FF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11250" y="9620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13</xdr:col>
      <xdr:colOff>0</xdr:colOff>
      <xdr:row>5</xdr:row>
      <xdr:rowOff>85725</xdr:rowOff>
    </xdr:from>
    <xdr:to>
      <xdr:col>13</xdr:col>
      <xdr:colOff>47625</xdr:colOff>
      <xdr:row>5</xdr:row>
      <xdr:rowOff>133350</xdr:rowOff>
    </xdr:to>
    <xdr:pic>
      <xdr:nvPicPr>
        <xdr:cNvPr id="7" name="BExIFSCLN1G86X78PFLTSMRP0US5" descr="9JK4SPV4DG7VTCZIILWHXQU5J" hidden="1">
          <a:extLst>
            <a:ext uri="{FF2B5EF4-FFF2-40B4-BE49-F238E27FC236}">
              <a16:creationId xmlns:a16="http://schemas.microsoft.com/office/drawing/2014/main" id="{E6C98186-0687-418A-AFEC-922BB38A7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811250" y="10382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13</xdr:col>
      <xdr:colOff>0</xdr:colOff>
      <xdr:row>5</xdr:row>
      <xdr:rowOff>9525</xdr:rowOff>
    </xdr:from>
    <xdr:to>
      <xdr:col>13</xdr:col>
      <xdr:colOff>47625</xdr:colOff>
      <xdr:row>5</xdr:row>
      <xdr:rowOff>57150</xdr:rowOff>
    </xdr:to>
    <xdr:pic>
      <xdr:nvPicPr>
        <xdr:cNvPr id="8" name="BEx1I152WN2D3A85O2XN0DGXCWHN" descr="KHBZFMANRA4UMJR1AB4M5NJNT" hidden="1">
          <a:extLst>
            <a:ext uri="{FF2B5EF4-FFF2-40B4-BE49-F238E27FC236}">
              <a16:creationId xmlns:a16="http://schemas.microsoft.com/office/drawing/2014/main" id="{D6CC13F4-64B8-4C7D-AD22-9652D6D9A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11250" y="9620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13</xdr:col>
      <xdr:colOff>0</xdr:colOff>
      <xdr:row>5</xdr:row>
      <xdr:rowOff>85725</xdr:rowOff>
    </xdr:from>
    <xdr:to>
      <xdr:col>13</xdr:col>
      <xdr:colOff>47625</xdr:colOff>
      <xdr:row>5</xdr:row>
      <xdr:rowOff>133350</xdr:rowOff>
    </xdr:to>
    <xdr:pic>
      <xdr:nvPicPr>
        <xdr:cNvPr id="9" name="BExW9676P0SKCVKK25QCGHPA3PAD" descr="9A4PWZ20RMSRF0PNECCDM75CA" hidden="1">
          <a:extLst>
            <a:ext uri="{FF2B5EF4-FFF2-40B4-BE49-F238E27FC236}">
              <a16:creationId xmlns:a16="http://schemas.microsoft.com/office/drawing/2014/main" id="{30BF8C4E-A9AB-4523-9B22-6F83B25FD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811250" y="10382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>
      <xdr:nvPicPr>
        <xdr:cNvPr id="10" name="BExW253QPOZK9KW8BJC3LBXGCG2N" descr="Y5HX37BEUWSN1NEFJKZJXI3SX" hidden="1">
          <a:extLst>
            <a:ext uri="{FF2B5EF4-FFF2-40B4-BE49-F238E27FC236}">
              <a16:creationId xmlns:a16="http://schemas.microsoft.com/office/drawing/2014/main" id="{BE33CB1E-E54E-4401-970B-6C0D5F7D6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811250" y="1333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13</xdr:col>
      <xdr:colOff>0</xdr:colOff>
      <xdr:row>5</xdr:row>
      <xdr:rowOff>9525</xdr:rowOff>
    </xdr:from>
    <xdr:to>
      <xdr:col>13</xdr:col>
      <xdr:colOff>47625</xdr:colOff>
      <xdr:row>5</xdr:row>
      <xdr:rowOff>57150</xdr:rowOff>
    </xdr:to>
    <xdr:pic>
      <xdr:nvPicPr>
        <xdr:cNvPr id="11" name="BExS5CPQ8P8JOQPK7ANNKHLSGOKU" hidden="1">
          <a:extLst>
            <a:ext uri="{FF2B5EF4-FFF2-40B4-BE49-F238E27FC236}">
              <a16:creationId xmlns:a16="http://schemas.microsoft.com/office/drawing/2014/main" id="{990D2C95-2F53-4356-990F-7327FEB23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11250" y="9620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13</xdr:col>
      <xdr:colOff>0</xdr:colOff>
      <xdr:row>5</xdr:row>
      <xdr:rowOff>85725</xdr:rowOff>
    </xdr:from>
    <xdr:to>
      <xdr:col>13</xdr:col>
      <xdr:colOff>47625</xdr:colOff>
      <xdr:row>5</xdr:row>
      <xdr:rowOff>133350</xdr:rowOff>
    </xdr:to>
    <xdr:pic>
      <xdr:nvPicPr>
        <xdr:cNvPr id="12" name="BExMM0AVUAIRNJLXB1FW8R0YB4ZZ" hidden="1">
          <a:extLst>
            <a:ext uri="{FF2B5EF4-FFF2-40B4-BE49-F238E27FC236}">
              <a16:creationId xmlns:a16="http://schemas.microsoft.com/office/drawing/2014/main" id="{8DD86881-4697-4FBB-B253-8E1798A07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811250" y="10382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13</xdr:col>
      <xdr:colOff>0</xdr:colOff>
      <xdr:row>5</xdr:row>
      <xdr:rowOff>9525</xdr:rowOff>
    </xdr:from>
    <xdr:to>
      <xdr:col>13</xdr:col>
      <xdr:colOff>47625</xdr:colOff>
      <xdr:row>5</xdr:row>
      <xdr:rowOff>57150</xdr:rowOff>
    </xdr:to>
    <xdr:pic>
      <xdr:nvPicPr>
        <xdr:cNvPr id="13" name="BExXZ7Y09CBS0XA7IPB3IRJ8RJM4" hidden="1">
          <a:extLst>
            <a:ext uri="{FF2B5EF4-FFF2-40B4-BE49-F238E27FC236}">
              <a16:creationId xmlns:a16="http://schemas.microsoft.com/office/drawing/2014/main" id="{2112C8F6-16DB-4AD2-BBF2-3B0BA96E5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11250" y="9620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13</xdr:col>
      <xdr:colOff>0</xdr:colOff>
      <xdr:row>5</xdr:row>
      <xdr:rowOff>85725</xdr:rowOff>
    </xdr:from>
    <xdr:to>
      <xdr:col>13</xdr:col>
      <xdr:colOff>47625</xdr:colOff>
      <xdr:row>5</xdr:row>
      <xdr:rowOff>133350</xdr:rowOff>
    </xdr:to>
    <xdr:pic>
      <xdr:nvPicPr>
        <xdr:cNvPr id="14" name="BExQ7SXS9VUG7P6CACU2J7R2SGIZ" hidden="1">
          <a:extLst>
            <a:ext uri="{FF2B5EF4-FFF2-40B4-BE49-F238E27FC236}">
              <a16:creationId xmlns:a16="http://schemas.microsoft.com/office/drawing/2014/main" id="{2535AB54-D178-4918-8038-F79B6ED30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811250" y="10382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13</xdr:col>
      <xdr:colOff>0</xdr:colOff>
      <xdr:row>5</xdr:row>
      <xdr:rowOff>9525</xdr:rowOff>
    </xdr:from>
    <xdr:to>
      <xdr:col>13</xdr:col>
      <xdr:colOff>47625</xdr:colOff>
      <xdr:row>5</xdr:row>
      <xdr:rowOff>57150</xdr:rowOff>
    </xdr:to>
    <xdr:pic>
      <xdr:nvPicPr>
        <xdr:cNvPr id="15" name="BEx5AQZ4ETQ9LMY5EBWVH20Z7VXQ" hidden="1">
          <a:extLst>
            <a:ext uri="{FF2B5EF4-FFF2-40B4-BE49-F238E27FC236}">
              <a16:creationId xmlns:a16="http://schemas.microsoft.com/office/drawing/2014/main" id="{050642B5-365B-4FE0-B550-7B66D916C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11250" y="9620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13</xdr:col>
      <xdr:colOff>0</xdr:colOff>
      <xdr:row>5</xdr:row>
      <xdr:rowOff>85725</xdr:rowOff>
    </xdr:from>
    <xdr:to>
      <xdr:col>13</xdr:col>
      <xdr:colOff>47625</xdr:colOff>
      <xdr:row>5</xdr:row>
      <xdr:rowOff>133350</xdr:rowOff>
    </xdr:to>
    <xdr:pic>
      <xdr:nvPicPr>
        <xdr:cNvPr id="16" name="BExUBK0YZ5VYFY8TTITJGJU9S06A" hidden="1">
          <a:extLst>
            <a:ext uri="{FF2B5EF4-FFF2-40B4-BE49-F238E27FC236}">
              <a16:creationId xmlns:a16="http://schemas.microsoft.com/office/drawing/2014/main" id="{F0ED5011-F9B5-4130-A954-E148FFE8B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811250" y="10382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13</xdr:col>
      <xdr:colOff>0</xdr:colOff>
      <xdr:row>5</xdr:row>
      <xdr:rowOff>9525</xdr:rowOff>
    </xdr:from>
    <xdr:to>
      <xdr:col>13</xdr:col>
      <xdr:colOff>47625</xdr:colOff>
      <xdr:row>5</xdr:row>
      <xdr:rowOff>57150</xdr:rowOff>
    </xdr:to>
    <xdr:pic>
      <xdr:nvPicPr>
        <xdr:cNvPr id="17" name="BExUEZCSSJ7RN4J18I2NUIQR2FZS" hidden="1">
          <a:extLst>
            <a:ext uri="{FF2B5EF4-FFF2-40B4-BE49-F238E27FC236}">
              <a16:creationId xmlns:a16="http://schemas.microsoft.com/office/drawing/2014/main" id="{7C656740-2A36-48D8-9B69-1FF238BE2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11250" y="9620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13</xdr:col>
      <xdr:colOff>0</xdr:colOff>
      <xdr:row>5</xdr:row>
      <xdr:rowOff>85725</xdr:rowOff>
    </xdr:from>
    <xdr:to>
      <xdr:col>13</xdr:col>
      <xdr:colOff>47625</xdr:colOff>
      <xdr:row>5</xdr:row>
      <xdr:rowOff>133350</xdr:rowOff>
    </xdr:to>
    <xdr:pic>
      <xdr:nvPicPr>
        <xdr:cNvPr id="18" name="BExS3JDQWF7U3F5JTEVOE16ASIYK" hidden="1">
          <a:extLst>
            <a:ext uri="{FF2B5EF4-FFF2-40B4-BE49-F238E27FC236}">
              <a16:creationId xmlns:a16="http://schemas.microsoft.com/office/drawing/2014/main" id="{AE1DB92E-8395-45A6-BE79-EDB41602D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811250" y="10382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13</xdr:col>
      <xdr:colOff>0</xdr:colOff>
      <xdr:row>3</xdr:row>
      <xdr:rowOff>0</xdr:rowOff>
    </xdr:from>
    <xdr:to>
      <xdr:col>13</xdr:col>
      <xdr:colOff>123825</xdr:colOff>
      <xdr:row>3</xdr:row>
      <xdr:rowOff>123825</xdr:rowOff>
    </xdr:to>
    <xdr:pic>
      <xdr:nvPicPr>
        <xdr:cNvPr id="19" name="BEx973S463FCQVJ7QDFBUIU0WJ3F" descr="ZQTVYL8DCSADVT0QMRXFLU0TR" hidden="1">
          <a:extLst>
            <a:ext uri="{FF2B5EF4-FFF2-40B4-BE49-F238E27FC236}">
              <a16:creationId xmlns:a16="http://schemas.microsoft.com/office/drawing/2014/main" id="{45CA3997-3136-45E4-B745-DC8AEACF4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811250" y="1524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123825</xdr:colOff>
      <xdr:row>11</xdr:row>
      <xdr:rowOff>123825</xdr:rowOff>
    </xdr:to>
    <xdr:pic>
      <xdr:nvPicPr>
        <xdr:cNvPr id="20" name="BExRZO0PLWWMCLGRH7EH6UXYWGAJ" descr="9D4GQ34QB727H10MA3SSAR2R9" hidden="1">
          <a:extLst>
            <a:ext uri="{FF2B5EF4-FFF2-40B4-BE49-F238E27FC236}">
              <a16:creationId xmlns:a16="http://schemas.microsoft.com/office/drawing/2014/main" id="{EC147EAF-41F8-48EF-BFA5-6BC675AAE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811250" y="3048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123825</xdr:colOff>
      <xdr:row>12</xdr:row>
      <xdr:rowOff>123825</xdr:rowOff>
    </xdr:to>
    <xdr:pic>
      <xdr:nvPicPr>
        <xdr:cNvPr id="21" name="BExBDP6HNAAJUM39SE5G2C8BKNRQ" descr="1TM64TL2QIMYV7WYSV2VLGXY4" hidden="1">
          <a:extLst>
            <a:ext uri="{FF2B5EF4-FFF2-40B4-BE49-F238E27FC236}">
              <a16:creationId xmlns:a16="http://schemas.microsoft.com/office/drawing/2014/main" id="{5C1D841C-D168-493C-8B80-35658C86C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811250" y="3238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123825</xdr:colOff>
      <xdr:row>13</xdr:row>
      <xdr:rowOff>123825</xdr:rowOff>
    </xdr:to>
    <xdr:pic>
      <xdr:nvPicPr>
        <xdr:cNvPr id="22" name="BExQEGJP61DL2NZY6LMBHBZ0J5YT" descr="D6ZNRZJ7EX4GZT9RO8LE0C905" hidden="1">
          <a:extLst>
            <a:ext uri="{FF2B5EF4-FFF2-40B4-BE49-F238E27FC236}">
              <a16:creationId xmlns:a16="http://schemas.microsoft.com/office/drawing/2014/main" id="{CA3C4654-DE85-4698-9820-0A5E293C7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811250" y="3429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123825</xdr:colOff>
      <xdr:row>14</xdr:row>
      <xdr:rowOff>123825</xdr:rowOff>
    </xdr:to>
    <xdr:pic>
      <xdr:nvPicPr>
        <xdr:cNvPr id="23" name="BExTY1BCS6HZIF6HI5491FGHDVAE" descr="MJ6976KI2UH1IE8M227DUYXMJ" hidden="1">
          <a:extLst>
            <a:ext uri="{FF2B5EF4-FFF2-40B4-BE49-F238E27FC236}">
              <a16:creationId xmlns:a16="http://schemas.microsoft.com/office/drawing/2014/main" id="{D65EC1CD-1537-471E-90E8-53E9E421A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811250" y="3619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>
      <xdr:nvPicPr>
        <xdr:cNvPr id="24" name="BEx5FXJGJOT93D0J2IRJ3985IUMI" hidden="1">
          <a:extLst>
            <a:ext uri="{FF2B5EF4-FFF2-40B4-BE49-F238E27FC236}">
              <a16:creationId xmlns:a16="http://schemas.microsoft.com/office/drawing/2014/main" id="{188CE6D1-418B-4147-AE90-0D7D45DD6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811250" y="1333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123825</xdr:colOff>
      <xdr:row>6</xdr:row>
      <xdr:rowOff>123825</xdr:rowOff>
    </xdr:to>
    <xdr:pic>
      <xdr:nvPicPr>
        <xdr:cNvPr id="25" name="BEx3RTMHAR35NUAAK49TV6NU7EPA" descr="QFXLG4ZCXTRQSJYFCKJ58G9N8" hidden="1">
          <a:extLst>
            <a:ext uri="{FF2B5EF4-FFF2-40B4-BE49-F238E27FC236}">
              <a16:creationId xmlns:a16="http://schemas.microsoft.com/office/drawing/2014/main" id="{4B9D4E6D-AC1E-4D4C-B177-8780137CD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811250" y="1143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123825</xdr:colOff>
      <xdr:row>4</xdr:row>
      <xdr:rowOff>123825</xdr:rowOff>
    </xdr:to>
    <xdr:pic>
      <xdr:nvPicPr>
        <xdr:cNvPr id="26" name="BExS8T38WLC2R738ZC7BDJQAKJAJ" descr="MRI962L5PB0E0YWXCIBN82VJH" hidden="1">
          <a:extLst>
            <a:ext uri="{FF2B5EF4-FFF2-40B4-BE49-F238E27FC236}">
              <a16:creationId xmlns:a16="http://schemas.microsoft.com/office/drawing/2014/main" id="{9B6E8509-31FB-45CD-ADE7-B58608D29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811250" y="1714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>
      <xdr:nvPicPr>
        <xdr:cNvPr id="27" name="BEx5F64BJ6DCM4EJH81D5ZFNPZ0V" descr="7DJ9FILZD2YPS6X1JBP9E76TU" hidden="1">
          <a:extLst>
            <a:ext uri="{FF2B5EF4-FFF2-40B4-BE49-F238E27FC236}">
              <a16:creationId xmlns:a16="http://schemas.microsoft.com/office/drawing/2014/main" id="{B247DD34-82A8-4210-8E8F-22134CA5E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811250" y="1333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>
      <xdr:nvPicPr>
        <xdr:cNvPr id="28" name="BExQEXXHA3EEXR44LT6RKCDWM6ZT" hidden="1">
          <a:extLst>
            <a:ext uri="{FF2B5EF4-FFF2-40B4-BE49-F238E27FC236}">
              <a16:creationId xmlns:a16="http://schemas.microsoft.com/office/drawing/2014/main" id="{0753251B-BF3B-4722-92F7-C9B1AE8BD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811250" y="1333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123825</xdr:colOff>
      <xdr:row>6</xdr:row>
      <xdr:rowOff>123825</xdr:rowOff>
    </xdr:to>
    <xdr:pic>
      <xdr:nvPicPr>
        <xdr:cNvPr id="29" name="BEx1X6AMHV6ZK3UJB2BXIJTJHYJU" descr="OALR4L95ELQLZ1Y1LETHM1CS9" hidden="1">
          <a:extLst>
            <a:ext uri="{FF2B5EF4-FFF2-40B4-BE49-F238E27FC236}">
              <a16:creationId xmlns:a16="http://schemas.microsoft.com/office/drawing/2014/main" id="{D8DBF11E-77DA-483D-A389-A33D0A2C9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811250" y="2095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123825</xdr:colOff>
      <xdr:row>6</xdr:row>
      <xdr:rowOff>123825</xdr:rowOff>
    </xdr:to>
    <xdr:pic>
      <xdr:nvPicPr>
        <xdr:cNvPr id="30" name="BExSDIVCE09QKG3CT52PHCS6ZJ09" descr="9F076L7EQCF2COMMGCQG6BQGU" hidden="1">
          <a:extLst>
            <a:ext uri="{FF2B5EF4-FFF2-40B4-BE49-F238E27FC236}">
              <a16:creationId xmlns:a16="http://schemas.microsoft.com/office/drawing/2014/main" id="{14872DCB-FE67-4831-A8C4-FA2AA77C0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811250" y="1143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123825</xdr:colOff>
      <xdr:row>11</xdr:row>
      <xdr:rowOff>123825</xdr:rowOff>
    </xdr:to>
    <xdr:pic>
      <xdr:nvPicPr>
        <xdr:cNvPr id="31" name="BEx1QZGQZBAWJ8591VXEIPUOVS7X" descr="MEW27CPIFG44B7E7HEQUUF5QF" hidden="1">
          <a:extLst>
            <a:ext uri="{FF2B5EF4-FFF2-40B4-BE49-F238E27FC236}">
              <a16:creationId xmlns:a16="http://schemas.microsoft.com/office/drawing/2014/main" id="{92F8FA6D-4C2F-46C6-8F98-A6BE664EA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811250" y="3048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123825</xdr:colOff>
      <xdr:row>10</xdr:row>
      <xdr:rowOff>123825</xdr:rowOff>
    </xdr:to>
    <xdr:pic>
      <xdr:nvPicPr>
        <xdr:cNvPr id="32" name="BExMF7LICJLPXSHM63A6EQ79YQKG" descr="U084VZL15IMB1OFRRAY6GVKAE" hidden="1">
          <a:extLst>
            <a:ext uri="{FF2B5EF4-FFF2-40B4-BE49-F238E27FC236}">
              <a16:creationId xmlns:a16="http://schemas.microsoft.com/office/drawing/2014/main" id="{07A02039-6D0E-408C-831E-F24A0176C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811250" y="2857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123825</xdr:colOff>
      <xdr:row>9</xdr:row>
      <xdr:rowOff>123825</xdr:rowOff>
    </xdr:to>
    <xdr:pic>
      <xdr:nvPicPr>
        <xdr:cNvPr id="33" name="BExS343F8GCKP6HTF9Y97L133DX8" descr="ZRF0KB1IYQSNV63CTXT25G67G" hidden="1">
          <a:extLst>
            <a:ext uri="{FF2B5EF4-FFF2-40B4-BE49-F238E27FC236}">
              <a16:creationId xmlns:a16="http://schemas.microsoft.com/office/drawing/2014/main" id="{52AD921E-C95D-4456-B014-E38190488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811250" y="2667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123825</xdr:colOff>
      <xdr:row>8</xdr:row>
      <xdr:rowOff>123825</xdr:rowOff>
    </xdr:to>
    <xdr:pic>
      <xdr:nvPicPr>
        <xdr:cNvPr id="34" name="BExZMRC09W87CY4B73NPZMNH21AH" descr="78CUMI0OVLYJRSDRQ3V2YX812" hidden="1">
          <a:extLst>
            <a:ext uri="{FF2B5EF4-FFF2-40B4-BE49-F238E27FC236}">
              <a16:creationId xmlns:a16="http://schemas.microsoft.com/office/drawing/2014/main" id="{1D87445C-1420-463C-986B-4E92902A0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811250" y="2476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13</xdr:col>
      <xdr:colOff>0</xdr:colOff>
      <xdr:row>7</xdr:row>
      <xdr:rowOff>9525</xdr:rowOff>
    </xdr:from>
    <xdr:to>
      <xdr:col>13</xdr:col>
      <xdr:colOff>123825</xdr:colOff>
      <xdr:row>7</xdr:row>
      <xdr:rowOff>133350</xdr:rowOff>
    </xdr:to>
    <xdr:pic>
      <xdr:nvPicPr>
        <xdr:cNvPr id="35" name="BExZXVFJ4DY4I24AARDT4AMP6EN1" descr="TXSMH2MTH86CYKA26740RQPUC" hidden="1">
          <a:extLst>
            <a:ext uri="{FF2B5EF4-FFF2-40B4-BE49-F238E27FC236}">
              <a16:creationId xmlns:a16="http://schemas.microsoft.com/office/drawing/2014/main" id="{C5D26D14-0873-452D-8A05-9641AEC03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811250" y="2295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123825</xdr:colOff>
      <xdr:row>6</xdr:row>
      <xdr:rowOff>123825</xdr:rowOff>
    </xdr:to>
    <xdr:pic>
      <xdr:nvPicPr>
        <xdr:cNvPr id="36" name="BExOCUIOFQWUGTBU5ESTW3EYEP5C" descr="9BNF49V0R6VVYPHEVMJ3ABDQZ" hidden="1">
          <a:extLst>
            <a:ext uri="{FF2B5EF4-FFF2-40B4-BE49-F238E27FC236}">
              <a16:creationId xmlns:a16="http://schemas.microsoft.com/office/drawing/2014/main" id="{28AEA9C6-29E6-411E-8D29-4E39DAE8B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811250" y="2095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123825</xdr:colOff>
      <xdr:row>5</xdr:row>
      <xdr:rowOff>123825</xdr:rowOff>
    </xdr:to>
    <xdr:pic>
      <xdr:nvPicPr>
        <xdr:cNvPr id="37" name="BExU65O9OE4B4MQ2A3OYH13M8BZJ" descr="3INNIMMPDBB0JF37L81M6ID21" hidden="1">
          <a:extLst>
            <a:ext uri="{FF2B5EF4-FFF2-40B4-BE49-F238E27FC236}">
              <a16:creationId xmlns:a16="http://schemas.microsoft.com/office/drawing/2014/main" id="{ABC7A0AA-5303-47A0-86A2-F7DCB3D3A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811250" y="1905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123825</xdr:colOff>
      <xdr:row>4</xdr:row>
      <xdr:rowOff>123825</xdr:rowOff>
    </xdr:to>
    <xdr:pic>
      <xdr:nvPicPr>
        <xdr:cNvPr id="38" name="BExOPRCR0UW7TKXSV5WDTL348FGL" descr="S9JM17GP1802LHN4GT14BJYIC" hidden="1">
          <a:extLst>
            <a:ext uri="{FF2B5EF4-FFF2-40B4-BE49-F238E27FC236}">
              <a16:creationId xmlns:a16="http://schemas.microsoft.com/office/drawing/2014/main" id="{71A3C676-7498-4FF5-A4B2-CDF2C0262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811250" y="1714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123825</xdr:colOff>
      <xdr:row>3</xdr:row>
      <xdr:rowOff>123825</xdr:rowOff>
    </xdr:to>
    <xdr:pic>
      <xdr:nvPicPr>
        <xdr:cNvPr id="39" name="BEx5OESAY2W8SEGI3TSB65EHJ04B" descr="9CN2Y88X8WYV1HWZG1QILY9BK" hidden="1">
          <a:extLst>
            <a:ext uri="{FF2B5EF4-FFF2-40B4-BE49-F238E27FC236}">
              <a16:creationId xmlns:a16="http://schemas.microsoft.com/office/drawing/2014/main" id="{A1F9E7D0-D4CB-47E2-AF39-416816A28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811250" y="1524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>
      <xdr:nvPicPr>
        <xdr:cNvPr id="40" name="BExGMWEQ2BYRY9BAO5T1X850MJN1" descr="AZ9ST0XDIOP50HSUFO5V31BR0" hidden="1">
          <a:extLst>
            <a:ext uri="{FF2B5EF4-FFF2-40B4-BE49-F238E27FC236}">
              <a16:creationId xmlns:a16="http://schemas.microsoft.com/office/drawing/2014/main" id="{1ECA5969-3450-4495-92BA-CD17B9D58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811250" y="1333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oneCellAnchor>
    <xdr:from>
      <xdr:col>13</xdr:col>
      <xdr:colOff>0</xdr:colOff>
      <xdr:row>5</xdr:row>
      <xdr:rowOff>0</xdr:rowOff>
    </xdr:from>
    <xdr:ext cx="123825" cy="123825"/>
    <xdr:pic>
      <xdr:nvPicPr>
        <xdr:cNvPr id="41" name="BExS8T38WLC2R738ZC7BDJQAKJAJ" descr="MRI962L5PB0E0YWXCIBN82VJH" hidden="1">
          <a:extLst>
            <a:ext uri="{FF2B5EF4-FFF2-40B4-BE49-F238E27FC236}">
              <a16:creationId xmlns:a16="http://schemas.microsoft.com/office/drawing/2014/main" id="{CD4A4BD9-CA92-43BD-A6A8-2CF37A68A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9728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13</xdr:col>
      <xdr:colOff>0</xdr:colOff>
      <xdr:row>5</xdr:row>
      <xdr:rowOff>0</xdr:rowOff>
    </xdr:from>
    <xdr:ext cx="123825" cy="123825"/>
    <xdr:pic>
      <xdr:nvPicPr>
        <xdr:cNvPr id="42" name="BExOPRCR0UW7TKXSV5WDTL348FGL" descr="S9JM17GP1802LHN4GT14BJYIC" hidden="1">
          <a:extLst>
            <a:ext uri="{FF2B5EF4-FFF2-40B4-BE49-F238E27FC236}">
              <a16:creationId xmlns:a16="http://schemas.microsoft.com/office/drawing/2014/main" id="{B1F12952-9E50-4F8B-9FC4-A72AA32BC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9728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13</xdr:col>
      <xdr:colOff>0</xdr:colOff>
      <xdr:row>6</xdr:row>
      <xdr:rowOff>0</xdr:rowOff>
    </xdr:from>
    <xdr:ext cx="123825" cy="123825"/>
    <xdr:pic>
      <xdr:nvPicPr>
        <xdr:cNvPr id="43" name="BExS8T38WLC2R738ZC7BDJQAKJAJ" descr="MRI962L5PB0E0YWXCIBN82VJH" hidden="1">
          <a:extLst>
            <a:ext uri="{FF2B5EF4-FFF2-40B4-BE49-F238E27FC236}">
              <a16:creationId xmlns:a16="http://schemas.microsoft.com/office/drawing/2014/main" id="{E1C935B3-67C8-4545-88B6-5748F7B97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9728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13</xdr:col>
      <xdr:colOff>0</xdr:colOff>
      <xdr:row>6</xdr:row>
      <xdr:rowOff>0</xdr:rowOff>
    </xdr:from>
    <xdr:ext cx="123825" cy="123825"/>
    <xdr:pic>
      <xdr:nvPicPr>
        <xdr:cNvPr id="44" name="BExOPRCR0UW7TKXSV5WDTL348FGL" descr="S9JM17GP1802LHN4GT14BJYIC" hidden="1">
          <a:extLst>
            <a:ext uri="{FF2B5EF4-FFF2-40B4-BE49-F238E27FC236}">
              <a16:creationId xmlns:a16="http://schemas.microsoft.com/office/drawing/2014/main" id="{3E6130EA-F504-4B17-BED1-D9827C937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9728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13</xdr:col>
      <xdr:colOff>0</xdr:colOff>
      <xdr:row>7</xdr:row>
      <xdr:rowOff>0</xdr:rowOff>
    </xdr:from>
    <xdr:ext cx="123825" cy="123825"/>
    <xdr:pic>
      <xdr:nvPicPr>
        <xdr:cNvPr id="45" name="BExS8T38WLC2R738ZC7BDJQAKJAJ" descr="MRI962L5PB0E0YWXCIBN82VJH" hidden="1">
          <a:extLst>
            <a:ext uri="{FF2B5EF4-FFF2-40B4-BE49-F238E27FC236}">
              <a16:creationId xmlns:a16="http://schemas.microsoft.com/office/drawing/2014/main" id="{CE9D25DA-BB73-4B20-B630-B89238725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9728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13</xdr:col>
      <xdr:colOff>0</xdr:colOff>
      <xdr:row>7</xdr:row>
      <xdr:rowOff>0</xdr:rowOff>
    </xdr:from>
    <xdr:ext cx="123825" cy="123825"/>
    <xdr:pic>
      <xdr:nvPicPr>
        <xdr:cNvPr id="46" name="BExOPRCR0UW7TKXSV5WDTL348FGL" descr="S9JM17GP1802LHN4GT14BJYIC" hidden="1">
          <a:extLst>
            <a:ext uri="{FF2B5EF4-FFF2-40B4-BE49-F238E27FC236}">
              <a16:creationId xmlns:a16="http://schemas.microsoft.com/office/drawing/2014/main" id="{4AF1AAB5-3DEB-4F95-BF12-E8C3467CB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9728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13</xdr:col>
      <xdr:colOff>0</xdr:colOff>
      <xdr:row>8</xdr:row>
      <xdr:rowOff>0</xdr:rowOff>
    </xdr:from>
    <xdr:ext cx="123825" cy="123825"/>
    <xdr:pic>
      <xdr:nvPicPr>
        <xdr:cNvPr id="47" name="BExS8T38WLC2R738ZC7BDJQAKJAJ" descr="MRI962L5PB0E0YWXCIBN82VJH" hidden="1">
          <a:extLst>
            <a:ext uri="{FF2B5EF4-FFF2-40B4-BE49-F238E27FC236}">
              <a16:creationId xmlns:a16="http://schemas.microsoft.com/office/drawing/2014/main" id="{4527B1E8-151D-498A-8DDF-05BABC01F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9728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13</xdr:col>
      <xdr:colOff>0</xdr:colOff>
      <xdr:row>8</xdr:row>
      <xdr:rowOff>0</xdr:rowOff>
    </xdr:from>
    <xdr:ext cx="123825" cy="123825"/>
    <xdr:pic>
      <xdr:nvPicPr>
        <xdr:cNvPr id="48" name="BExOPRCR0UW7TKXSV5WDTL348FGL" descr="S9JM17GP1802LHN4GT14BJYIC" hidden="1">
          <a:extLst>
            <a:ext uri="{FF2B5EF4-FFF2-40B4-BE49-F238E27FC236}">
              <a16:creationId xmlns:a16="http://schemas.microsoft.com/office/drawing/2014/main" id="{6F1144AD-7D88-4B32-9816-9BBC3A963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9728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13</xdr:col>
      <xdr:colOff>0</xdr:colOff>
      <xdr:row>9</xdr:row>
      <xdr:rowOff>0</xdr:rowOff>
    </xdr:from>
    <xdr:ext cx="123825" cy="123825"/>
    <xdr:pic>
      <xdr:nvPicPr>
        <xdr:cNvPr id="49" name="BExS8T38WLC2R738ZC7BDJQAKJAJ" descr="MRI962L5PB0E0YWXCIBN82VJH" hidden="1">
          <a:extLst>
            <a:ext uri="{FF2B5EF4-FFF2-40B4-BE49-F238E27FC236}">
              <a16:creationId xmlns:a16="http://schemas.microsoft.com/office/drawing/2014/main" id="{255986A2-6BFD-4FD6-B6FD-6D79BACE3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9728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13</xdr:col>
      <xdr:colOff>0</xdr:colOff>
      <xdr:row>9</xdr:row>
      <xdr:rowOff>0</xdr:rowOff>
    </xdr:from>
    <xdr:ext cx="123825" cy="123825"/>
    <xdr:pic>
      <xdr:nvPicPr>
        <xdr:cNvPr id="50" name="BExOPRCR0UW7TKXSV5WDTL348FGL" descr="S9JM17GP1802LHN4GT14BJYIC" hidden="1">
          <a:extLst>
            <a:ext uri="{FF2B5EF4-FFF2-40B4-BE49-F238E27FC236}">
              <a16:creationId xmlns:a16="http://schemas.microsoft.com/office/drawing/2014/main" id="{B019F276-92B5-46CA-A426-A15B7AE49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9728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13</xdr:col>
      <xdr:colOff>0</xdr:colOff>
      <xdr:row>10</xdr:row>
      <xdr:rowOff>0</xdr:rowOff>
    </xdr:from>
    <xdr:ext cx="123825" cy="123825"/>
    <xdr:pic>
      <xdr:nvPicPr>
        <xdr:cNvPr id="51" name="BExS8T38WLC2R738ZC7BDJQAKJAJ" descr="MRI962L5PB0E0YWXCIBN82VJH" hidden="1">
          <a:extLst>
            <a:ext uri="{FF2B5EF4-FFF2-40B4-BE49-F238E27FC236}">
              <a16:creationId xmlns:a16="http://schemas.microsoft.com/office/drawing/2014/main" id="{CF986D6B-969C-4FD2-BB7E-C67C94E54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9728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13</xdr:col>
      <xdr:colOff>0</xdr:colOff>
      <xdr:row>10</xdr:row>
      <xdr:rowOff>0</xdr:rowOff>
    </xdr:from>
    <xdr:ext cx="123825" cy="123825"/>
    <xdr:pic>
      <xdr:nvPicPr>
        <xdr:cNvPr id="52" name="BExOPRCR0UW7TKXSV5WDTL348FGL" descr="S9JM17GP1802LHN4GT14BJYIC" hidden="1">
          <a:extLst>
            <a:ext uri="{FF2B5EF4-FFF2-40B4-BE49-F238E27FC236}">
              <a16:creationId xmlns:a16="http://schemas.microsoft.com/office/drawing/2014/main" id="{37D0C585-8A34-4DC8-A067-D0EBE78CC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9728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13</xdr:col>
      <xdr:colOff>0</xdr:colOff>
      <xdr:row>11</xdr:row>
      <xdr:rowOff>0</xdr:rowOff>
    </xdr:from>
    <xdr:ext cx="123825" cy="123825"/>
    <xdr:pic>
      <xdr:nvPicPr>
        <xdr:cNvPr id="53" name="BExS8T38WLC2R738ZC7BDJQAKJAJ" descr="MRI962L5PB0E0YWXCIBN82VJH" hidden="1">
          <a:extLst>
            <a:ext uri="{FF2B5EF4-FFF2-40B4-BE49-F238E27FC236}">
              <a16:creationId xmlns:a16="http://schemas.microsoft.com/office/drawing/2014/main" id="{FB9CB88C-02A5-419A-A4EA-831516FE3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9728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13</xdr:col>
      <xdr:colOff>0</xdr:colOff>
      <xdr:row>11</xdr:row>
      <xdr:rowOff>0</xdr:rowOff>
    </xdr:from>
    <xdr:ext cx="123825" cy="123825"/>
    <xdr:pic>
      <xdr:nvPicPr>
        <xdr:cNvPr id="54" name="BExOPRCR0UW7TKXSV5WDTL348FGL" descr="S9JM17GP1802LHN4GT14BJYIC" hidden="1">
          <a:extLst>
            <a:ext uri="{FF2B5EF4-FFF2-40B4-BE49-F238E27FC236}">
              <a16:creationId xmlns:a16="http://schemas.microsoft.com/office/drawing/2014/main" id="{DBF04DFD-3C0D-4ED5-A226-B1C77B410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9728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13</xdr:col>
      <xdr:colOff>0</xdr:colOff>
      <xdr:row>12</xdr:row>
      <xdr:rowOff>0</xdr:rowOff>
    </xdr:from>
    <xdr:ext cx="123825" cy="123825"/>
    <xdr:pic>
      <xdr:nvPicPr>
        <xdr:cNvPr id="55" name="BExS8T38WLC2R738ZC7BDJQAKJAJ" descr="MRI962L5PB0E0YWXCIBN82VJH" hidden="1">
          <a:extLst>
            <a:ext uri="{FF2B5EF4-FFF2-40B4-BE49-F238E27FC236}">
              <a16:creationId xmlns:a16="http://schemas.microsoft.com/office/drawing/2014/main" id="{C8B8562B-EDEB-4AE9-B02B-852D2B0C6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9728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13</xdr:col>
      <xdr:colOff>0</xdr:colOff>
      <xdr:row>12</xdr:row>
      <xdr:rowOff>0</xdr:rowOff>
    </xdr:from>
    <xdr:ext cx="123825" cy="123825"/>
    <xdr:pic>
      <xdr:nvPicPr>
        <xdr:cNvPr id="56" name="BExOPRCR0UW7TKXSV5WDTL348FGL" descr="S9JM17GP1802LHN4GT14BJYIC" hidden="1">
          <a:extLst>
            <a:ext uri="{FF2B5EF4-FFF2-40B4-BE49-F238E27FC236}">
              <a16:creationId xmlns:a16="http://schemas.microsoft.com/office/drawing/2014/main" id="{B78ED487-06BD-4F4C-AE38-19C0C68DB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9728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13</xdr:col>
      <xdr:colOff>0</xdr:colOff>
      <xdr:row>13</xdr:row>
      <xdr:rowOff>0</xdr:rowOff>
    </xdr:from>
    <xdr:ext cx="123825" cy="123825"/>
    <xdr:pic>
      <xdr:nvPicPr>
        <xdr:cNvPr id="57" name="BExS8T38WLC2R738ZC7BDJQAKJAJ" descr="MRI962L5PB0E0YWXCIBN82VJH" hidden="1">
          <a:extLst>
            <a:ext uri="{FF2B5EF4-FFF2-40B4-BE49-F238E27FC236}">
              <a16:creationId xmlns:a16="http://schemas.microsoft.com/office/drawing/2014/main" id="{37231A04-9250-49AE-A44B-8F9BEEE51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9728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13</xdr:col>
      <xdr:colOff>0</xdr:colOff>
      <xdr:row>13</xdr:row>
      <xdr:rowOff>0</xdr:rowOff>
    </xdr:from>
    <xdr:ext cx="123825" cy="123825"/>
    <xdr:pic>
      <xdr:nvPicPr>
        <xdr:cNvPr id="58" name="BExOPRCR0UW7TKXSV5WDTL348FGL" descr="S9JM17GP1802LHN4GT14BJYIC" hidden="1">
          <a:extLst>
            <a:ext uri="{FF2B5EF4-FFF2-40B4-BE49-F238E27FC236}">
              <a16:creationId xmlns:a16="http://schemas.microsoft.com/office/drawing/2014/main" id="{F55C4607-312C-4CAD-965A-A6F00AA85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9728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13</xdr:col>
      <xdr:colOff>0</xdr:colOff>
      <xdr:row>14</xdr:row>
      <xdr:rowOff>0</xdr:rowOff>
    </xdr:from>
    <xdr:ext cx="123825" cy="123825"/>
    <xdr:pic>
      <xdr:nvPicPr>
        <xdr:cNvPr id="59" name="BExS8T38WLC2R738ZC7BDJQAKJAJ" descr="MRI962L5PB0E0YWXCIBN82VJH" hidden="1">
          <a:extLst>
            <a:ext uri="{FF2B5EF4-FFF2-40B4-BE49-F238E27FC236}">
              <a16:creationId xmlns:a16="http://schemas.microsoft.com/office/drawing/2014/main" id="{6DEC2EF6-62EE-48B6-87CB-DBDEEC851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9728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13</xdr:col>
      <xdr:colOff>0</xdr:colOff>
      <xdr:row>14</xdr:row>
      <xdr:rowOff>0</xdr:rowOff>
    </xdr:from>
    <xdr:ext cx="123825" cy="123825"/>
    <xdr:pic>
      <xdr:nvPicPr>
        <xdr:cNvPr id="60" name="BExOPRCR0UW7TKXSV5WDTL348FGL" descr="S9JM17GP1802LHN4GT14BJYIC" hidden="1">
          <a:extLst>
            <a:ext uri="{FF2B5EF4-FFF2-40B4-BE49-F238E27FC236}">
              <a16:creationId xmlns:a16="http://schemas.microsoft.com/office/drawing/2014/main" id="{84861083-2C25-4B09-B8F4-269DCB66D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9728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13</xdr:col>
      <xdr:colOff>0</xdr:colOff>
      <xdr:row>15</xdr:row>
      <xdr:rowOff>0</xdr:rowOff>
    </xdr:from>
    <xdr:ext cx="123825" cy="123825"/>
    <xdr:pic>
      <xdr:nvPicPr>
        <xdr:cNvPr id="61" name="BExS8T38WLC2R738ZC7BDJQAKJAJ" descr="MRI962L5PB0E0YWXCIBN82VJH" hidden="1">
          <a:extLst>
            <a:ext uri="{FF2B5EF4-FFF2-40B4-BE49-F238E27FC236}">
              <a16:creationId xmlns:a16="http://schemas.microsoft.com/office/drawing/2014/main" id="{8C48A478-2089-4C85-8DB4-290048AE0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9728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13</xdr:col>
      <xdr:colOff>0</xdr:colOff>
      <xdr:row>15</xdr:row>
      <xdr:rowOff>0</xdr:rowOff>
    </xdr:from>
    <xdr:ext cx="123825" cy="123825"/>
    <xdr:pic>
      <xdr:nvPicPr>
        <xdr:cNvPr id="62" name="BExOPRCR0UW7TKXSV5WDTL348FGL" descr="S9JM17GP1802LHN4GT14BJYIC" hidden="1">
          <a:extLst>
            <a:ext uri="{FF2B5EF4-FFF2-40B4-BE49-F238E27FC236}">
              <a16:creationId xmlns:a16="http://schemas.microsoft.com/office/drawing/2014/main" id="{9CD3B60B-3FB8-4694-88E4-9A44A60AB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9728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13</xdr:col>
      <xdr:colOff>0</xdr:colOff>
      <xdr:row>16</xdr:row>
      <xdr:rowOff>0</xdr:rowOff>
    </xdr:from>
    <xdr:ext cx="123825" cy="123825"/>
    <xdr:pic>
      <xdr:nvPicPr>
        <xdr:cNvPr id="63" name="BExS8T38WLC2R738ZC7BDJQAKJAJ" descr="MRI962L5PB0E0YWXCIBN82VJH" hidden="1">
          <a:extLst>
            <a:ext uri="{FF2B5EF4-FFF2-40B4-BE49-F238E27FC236}">
              <a16:creationId xmlns:a16="http://schemas.microsoft.com/office/drawing/2014/main" id="{003143AC-09D2-4364-8EB1-544587DFE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9728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13</xdr:col>
      <xdr:colOff>0</xdr:colOff>
      <xdr:row>16</xdr:row>
      <xdr:rowOff>0</xdr:rowOff>
    </xdr:from>
    <xdr:ext cx="123825" cy="123825"/>
    <xdr:pic>
      <xdr:nvPicPr>
        <xdr:cNvPr id="64" name="BExOPRCR0UW7TKXSV5WDTL348FGL" descr="S9JM17GP1802LHN4GT14BJYIC" hidden="1">
          <a:extLst>
            <a:ext uri="{FF2B5EF4-FFF2-40B4-BE49-F238E27FC236}">
              <a16:creationId xmlns:a16="http://schemas.microsoft.com/office/drawing/2014/main" id="{871E31AA-B49C-4514-B8E2-8BC978B04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9728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13</xdr:col>
      <xdr:colOff>0</xdr:colOff>
      <xdr:row>17</xdr:row>
      <xdr:rowOff>0</xdr:rowOff>
    </xdr:from>
    <xdr:ext cx="123825" cy="123825"/>
    <xdr:pic>
      <xdr:nvPicPr>
        <xdr:cNvPr id="65" name="BExS8T38WLC2R738ZC7BDJQAKJAJ" descr="MRI962L5PB0E0YWXCIBN82VJH" hidden="1">
          <a:extLst>
            <a:ext uri="{FF2B5EF4-FFF2-40B4-BE49-F238E27FC236}">
              <a16:creationId xmlns:a16="http://schemas.microsoft.com/office/drawing/2014/main" id="{814F72E0-A09A-4F77-9508-AC778BBEE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9728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13</xdr:col>
      <xdr:colOff>0</xdr:colOff>
      <xdr:row>17</xdr:row>
      <xdr:rowOff>0</xdr:rowOff>
    </xdr:from>
    <xdr:ext cx="123825" cy="123825"/>
    <xdr:pic>
      <xdr:nvPicPr>
        <xdr:cNvPr id="66" name="BExOPRCR0UW7TKXSV5WDTL348FGL" descr="S9JM17GP1802LHN4GT14BJYIC" hidden="1">
          <a:extLst>
            <a:ext uri="{FF2B5EF4-FFF2-40B4-BE49-F238E27FC236}">
              <a16:creationId xmlns:a16="http://schemas.microsoft.com/office/drawing/2014/main" id="{5A6CE46B-729D-45D5-B5FE-32B116780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9728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13</xdr:col>
      <xdr:colOff>0</xdr:colOff>
      <xdr:row>18</xdr:row>
      <xdr:rowOff>0</xdr:rowOff>
    </xdr:from>
    <xdr:ext cx="123825" cy="123825"/>
    <xdr:pic>
      <xdr:nvPicPr>
        <xdr:cNvPr id="67" name="BExS8T38WLC2R738ZC7BDJQAKJAJ" descr="MRI962L5PB0E0YWXCIBN82VJH" hidden="1">
          <a:extLst>
            <a:ext uri="{FF2B5EF4-FFF2-40B4-BE49-F238E27FC236}">
              <a16:creationId xmlns:a16="http://schemas.microsoft.com/office/drawing/2014/main" id="{E17FC28B-B76F-4977-9C1C-F44B1DF48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9728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13</xdr:col>
      <xdr:colOff>0</xdr:colOff>
      <xdr:row>18</xdr:row>
      <xdr:rowOff>0</xdr:rowOff>
    </xdr:from>
    <xdr:ext cx="123825" cy="123825"/>
    <xdr:pic>
      <xdr:nvPicPr>
        <xdr:cNvPr id="68" name="BExOPRCR0UW7TKXSV5WDTL348FGL" descr="S9JM17GP1802LHN4GT14BJYIC" hidden="1">
          <a:extLst>
            <a:ext uri="{FF2B5EF4-FFF2-40B4-BE49-F238E27FC236}">
              <a16:creationId xmlns:a16="http://schemas.microsoft.com/office/drawing/2014/main" id="{B3B5E752-8DA8-456A-BCF0-5665960B5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9728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13</xdr:col>
      <xdr:colOff>0</xdr:colOff>
      <xdr:row>19</xdr:row>
      <xdr:rowOff>0</xdr:rowOff>
    </xdr:from>
    <xdr:ext cx="123825" cy="123825"/>
    <xdr:pic>
      <xdr:nvPicPr>
        <xdr:cNvPr id="69" name="BExS8T38WLC2R738ZC7BDJQAKJAJ" descr="MRI962L5PB0E0YWXCIBN82VJH" hidden="1">
          <a:extLst>
            <a:ext uri="{FF2B5EF4-FFF2-40B4-BE49-F238E27FC236}">
              <a16:creationId xmlns:a16="http://schemas.microsoft.com/office/drawing/2014/main" id="{3006A9AB-3A1F-4F3F-9D3B-C71BC7AD7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9728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13</xdr:col>
      <xdr:colOff>0</xdr:colOff>
      <xdr:row>19</xdr:row>
      <xdr:rowOff>0</xdr:rowOff>
    </xdr:from>
    <xdr:ext cx="123825" cy="123825"/>
    <xdr:pic>
      <xdr:nvPicPr>
        <xdr:cNvPr id="70" name="BExOPRCR0UW7TKXSV5WDTL348FGL" descr="S9JM17GP1802LHN4GT14BJYIC" hidden="1">
          <a:extLst>
            <a:ext uri="{FF2B5EF4-FFF2-40B4-BE49-F238E27FC236}">
              <a16:creationId xmlns:a16="http://schemas.microsoft.com/office/drawing/2014/main" id="{4C57EF59-E7BE-4767-ADCE-BEA185154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9728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13</xdr:col>
      <xdr:colOff>0</xdr:colOff>
      <xdr:row>20</xdr:row>
      <xdr:rowOff>0</xdr:rowOff>
    </xdr:from>
    <xdr:ext cx="123825" cy="123825"/>
    <xdr:pic>
      <xdr:nvPicPr>
        <xdr:cNvPr id="71" name="BExS8T38WLC2R738ZC7BDJQAKJAJ" descr="MRI962L5PB0E0YWXCIBN82VJH" hidden="1">
          <a:extLst>
            <a:ext uri="{FF2B5EF4-FFF2-40B4-BE49-F238E27FC236}">
              <a16:creationId xmlns:a16="http://schemas.microsoft.com/office/drawing/2014/main" id="{0C4CC939-A97A-44E4-A48B-8F972B573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9728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13</xdr:col>
      <xdr:colOff>0</xdr:colOff>
      <xdr:row>20</xdr:row>
      <xdr:rowOff>0</xdr:rowOff>
    </xdr:from>
    <xdr:ext cx="123825" cy="123825"/>
    <xdr:pic>
      <xdr:nvPicPr>
        <xdr:cNvPr id="72" name="BExOPRCR0UW7TKXSV5WDTL348FGL" descr="S9JM17GP1802LHN4GT14BJYIC" hidden="1">
          <a:extLst>
            <a:ext uri="{FF2B5EF4-FFF2-40B4-BE49-F238E27FC236}">
              <a16:creationId xmlns:a16="http://schemas.microsoft.com/office/drawing/2014/main" id="{3C677B91-7499-4478-950D-12E9D8FD9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9728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13</xdr:col>
      <xdr:colOff>0</xdr:colOff>
      <xdr:row>21</xdr:row>
      <xdr:rowOff>0</xdr:rowOff>
    </xdr:from>
    <xdr:ext cx="123825" cy="123825"/>
    <xdr:pic>
      <xdr:nvPicPr>
        <xdr:cNvPr id="73" name="BExS8T38WLC2R738ZC7BDJQAKJAJ" descr="MRI962L5PB0E0YWXCIBN82VJH" hidden="1">
          <a:extLst>
            <a:ext uri="{FF2B5EF4-FFF2-40B4-BE49-F238E27FC236}">
              <a16:creationId xmlns:a16="http://schemas.microsoft.com/office/drawing/2014/main" id="{3B3717EE-581B-4CCD-BEDF-D04D0E383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9728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13</xdr:col>
      <xdr:colOff>0</xdr:colOff>
      <xdr:row>21</xdr:row>
      <xdr:rowOff>0</xdr:rowOff>
    </xdr:from>
    <xdr:ext cx="123825" cy="123825"/>
    <xdr:pic>
      <xdr:nvPicPr>
        <xdr:cNvPr id="74" name="BExOPRCR0UW7TKXSV5WDTL348FGL" descr="S9JM17GP1802LHN4GT14BJYIC" hidden="1">
          <a:extLst>
            <a:ext uri="{FF2B5EF4-FFF2-40B4-BE49-F238E27FC236}">
              <a16:creationId xmlns:a16="http://schemas.microsoft.com/office/drawing/2014/main" id="{31ACD444-7F35-442F-879F-0C62E53A5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9728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13</xdr:col>
      <xdr:colOff>0</xdr:colOff>
      <xdr:row>22</xdr:row>
      <xdr:rowOff>0</xdr:rowOff>
    </xdr:from>
    <xdr:ext cx="123825" cy="123825"/>
    <xdr:pic>
      <xdr:nvPicPr>
        <xdr:cNvPr id="75" name="BExS8T38WLC2R738ZC7BDJQAKJAJ" descr="MRI962L5PB0E0YWXCIBN82VJH" hidden="1">
          <a:extLst>
            <a:ext uri="{FF2B5EF4-FFF2-40B4-BE49-F238E27FC236}">
              <a16:creationId xmlns:a16="http://schemas.microsoft.com/office/drawing/2014/main" id="{611A6DB1-FEC0-4C63-A18B-9DD2D99E2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9728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13</xdr:col>
      <xdr:colOff>0</xdr:colOff>
      <xdr:row>22</xdr:row>
      <xdr:rowOff>0</xdr:rowOff>
    </xdr:from>
    <xdr:ext cx="123825" cy="123825"/>
    <xdr:pic>
      <xdr:nvPicPr>
        <xdr:cNvPr id="76" name="BExOPRCR0UW7TKXSV5WDTL348FGL" descr="S9JM17GP1802LHN4GT14BJYIC" hidden="1">
          <a:extLst>
            <a:ext uri="{FF2B5EF4-FFF2-40B4-BE49-F238E27FC236}">
              <a16:creationId xmlns:a16="http://schemas.microsoft.com/office/drawing/2014/main" id="{257A3CDB-DA21-4066-9E95-EFA016914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9728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fa\yldine\P_ravikindlustushyvitised\P11_tervishoiukvaliteet\7_Andmed_analuusid\haiglate_tegevusaruanne_kontsepts\Tagasiside_aruanne_2017\Indikaatorid\Usaldusvahemikud\3b_p&#228;evakirurgia_osakaal_kolets&#252;stektoomi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fa\yldine\P_ravikindlustushyvitised\P11_tervishoiukvaliteet\7_Andmed_analuusid\haiglate_tegevusaruanne_kontsepts\Tagasiside_aruanne_2017\Indikaatorid\Usaldusvahemikud\3a_p&#228;evakirurgia_osakaal_herniotoom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rjeldus"/>
      <sheetName val="Aruandesse"/>
      <sheetName val="Andmed_detailsem"/>
      <sheetName val="Aastate võrdlus"/>
      <sheetName val="Sheet1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rjeldus"/>
      <sheetName val="Aruandesse"/>
      <sheetName val="Andmed_detailsem"/>
      <sheetName val="3a võrdlus"/>
    </sheetNames>
    <sheetDataSet>
      <sheetData sheetId="0" refreshError="1"/>
      <sheetData sheetId="1">
        <row r="4">
          <cell r="C4">
            <v>0.61538461538461542</v>
          </cell>
        </row>
        <row r="5">
          <cell r="C5">
            <v>0</v>
          </cell>
        </row>
        <row r="6">
          <cell r="C6">
            <v>0.51196172248803828</v>
          </cell>
        </row>
        <row r="7">
          <cell r="C7">
            <v>0.56000000000000005</v>
          </cell>
        </row>
        <row r="8">
          <cell r="C8">
            <v>0.64684014869888473</v>
          </cell>
        </row>
        <row r="9">
          <cell r="C9">
            <v>0.51851851851851849</v>
          </cell>
        </row>
        <row r="10">
          <cell r="C10">
            <v>0.20202020202020202</v>
          </cell>
        </row>
        <row r="11">
          <cell r="C11">
            <v>9.3220338983050849E-2</v>
          </cell>
        </row>
        <row r="12">
          <cell r="C12">
            <v>0.38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0.15094339622641509</v>
          </cell>
        </row>
        <row r="16">
          <cell r="C16">
            <v>0</v>
          </cell>
        </row>
        <row r="17">
          <cell r="C17">
            <v>0.52500000000000002</v>
          </cell>
        </row>
        <row r="18">
          <cell r="C18">
            <v>0</v>
          </cell>
        </row>
        <row r="19">
          <cell r="C19">
            <v>1.3888888888888888E-2</v>
          </cell>
        </row>
        <row r="20">
          <cell r="C20">
            <v>0.94871794871794868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0.94736842105263153</v>
          </cell>
        </row>
        <row r="24">
          <cell r="C24">
            <v>0.53125</v>
          </cell>
        </row>
        <row r="25">
          <cell r="C25">
            <v>0.28000000000000003</v>
          </cell>
        </row>
        <row r="26">
          <cell r="C26">
            <v>0.39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1:A24"/>
  <sheetViews>
    <sheetView tabSelected="1" workbookViewId="0">
      <selection activeCell="K21" sqref="K21"/>
    </sheetView>
  </sheetViews>
  <sheetFormatPr defaultRowHeight="15" x14ac:dyDescent="0.25"/>
  <sheetData>
    <row r="21" spans="1:1" x14ac:dyDescent="0.25">
      <c r="A21" s="1"/>
    </row>
    <row r="22" spans="1:1" x14ac:dyDescent="0.25">
      <c r="A22" s="2"/>
    </row>
    <row r="23" spans="1:1" x14ac:dyDescent="0.25">
      <c r="A23" s="1"/>
    </row>
    <row r="24" spans="1:1" x14ac:dyDescent="0.25">
      <c r="A24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57"/>
  <sheetViews>
    <sheetView topLeftCell="A4" zoomScaleNormal="100" workbookViewId="0">
      <selection activeCell="C4" sqref="C4"/>
    </sheetView>
  </sheetViews>
  <sheetFormatPr defaultRowHeight="15" x14ac:dyDescent="0.25"/>
  <cols>
    <col min="1" max="1" width="13" customWidth="1"/>
    <col min="2" max="2" width="26" bestFit="1" customWidth="1"/>
    <col min="3" max="3" width="19.140625" customWidth="1"/>
    <col min="4" max="4" width="20.42578125" customWidth="1"/>
    <col min="5" max="5" width="23.140625" customWidth="1"/>
    <col min="6" max="6" width="9.85546875" customWidth="1"/>
    <col min="11" max="11" width="10.7109375" bestFit="1" customWidth="1"/>
    <col min="13" max="13" width="5.85546875" customWidth="1"/>
    <col min="14" max="14" width="6.5703125" customWidth="1"/>
    <col min="18" max="18" width="6.28515625" customWidth="1"/>
    <col min="19" max="19" width="7" customWidth="1"/>
    <col min="244" max="244" width="19.85546875" bestFit="1" customWidth="1"/>
    <col min="246" max="246" width="17.42578125" customWidth="1"/>
    <col min="247" max="248" width="9.85546875" customWidth="1"/>
    <col min="500" max="500" width="19.85546875" bestFit="1" customWidth="1"/>
    <col min="502" max="502" width="17.42578125" customWidth="1"/>
    <col min="503" max="504" width="9.85546875" customWidth="1"/>
    <col min="756" max="756" width="19.85546875" bestFit="1" customWidth="1"/>
    <col min="758" max="758" width="17.42578125" customWidth="1"/>
    <col min="759" max="760" width="9.85546875" customWidth="1"/>
    <col min="1012" max="1012" width="19.85546875" bestFit="1" customWidth="1"/>
    <col min="1014" max="1014" width="17.42578125" customWidth="1"/>
    <col min="1015" max="1016" width="9.85546875" customWidth="1"/>
    <col min="1268" max="1268" width="19.85546875" bestFit="1" customWidth="1"/>
    <col min="1270" max="1270" width="17.42578125" customWidth="1"/>
    <col min="1271" max="1272" width="9.85546875" customWidth="1"/>
    <col min="1524" max="1524" width="19.85546875" bestFit="1" customWidth="1"/>
    <col min="1526" max="1526" width="17.42578125" customWidth="1"/>
    <col min="1527" max="1528" width="9.85546875" customWidth="1"/>
    <col min="1780" max="1780" width="19.85546875" bestFit="1" customWidth="1"/>
    <col min="1782" max="1782" width="17.42578125" customWidth="1"/>
    <col min="1783" max="1784" width="9.85546875" customWidth="1"/>
    <col min="2036" max="2036" width="19.85546875" bestFit="1" customWidth="1"/>
    <col min="2038" max="2038" width="17.42578125" customWidth="1"/>
    <col min="2039" max="2040" width="9.85546875" customWidth="1"/>
    <col min="2292" max="2292" width="19.85546875" bestFit="1" customWidth="1"/>
    <col min="2294" max="2294" width="17.42578125" customWidth="1"/>
    <col min="2295" max="2296" width="9.85546875" customWidth="1"/>
    <col min="2548" max="2548" width="19.85546875" bestFit="1" customWidth="1"/>
    <col min="2550" max="2550" width="17.42578125" customWidth="1"/>
    <col min="2551" max="2552" width="9.85546875" customWidth="1"/>
    <col min="2804" max="2804" width="19.85546875" bestFit="1" customWidth="1"/>
    <col min="2806" max="2806" width="17.42578125" customWidth="1"/>
    <col min="2807" max="2808" width="9.85546875" customWidth="1"/>
    <col min="3060" max="3060" width="19.85546875" bestFit="1" customWidth="1"/>
    <col min="3062" max="3062" width="17.42578125" customWidth="1"/>
    <col min="3063" max="3064" width="9.85546875" customWidth="1"/>
    <col min="3316" max="3316" width="19.85546875" bestFit="1" customWidth="1"/>
    <col min="3318" max="3318" width="17.42578125" customWidth="1"/>
    <col min="3319" max="3320" width="9.85546875" customWidth="1"/>
    <col min="3572" max="3572" width="19.85546875" bestFit="1" customWidth="1"/>
    <col min="3574" max="3574" width="17.42578125" customWidth="1"/>
    <col min="3575" max="3576" width="9.85546875" customWidth="1"/>
    <col min="3828" max="3828" width="19.85546875" bestFit="1" customWidth="1"/>
    <col min="3830" max="3830" width="17.42578125" customWidth="1"/>
    <col min="3831" max="3832" width="9.85546875" customWidth="1"/>
    <col min="4084" max="4084" width="19.85546875" bestFit="1" customWidth="1"/>
    <col min="4086" max="4086" width="17.42578125" customWidth="1"/>
    <col min="4087" max="4088" width="9.85546875" customWidth="1"/>
    <col min="4340" max="4340" width="19.85546875" bestFit="1" customWidth="1"/>
    <col min="4342" max="4342" width="17.42578125" customWidth="1"/>
    <col min="4343" max="4344" width="9.85546875" customWidth="1"/>
    <col min="4596" max="4596" width="19.85546875" bestFit="1" customWidth="1"/>
    <col min="4598" max="4598" width="17.42578125" customWidth="1"/>
    <col min="4599" max="4600" width="9.85546875" customWidth="1"/>
    <col min="4852" max="4852" width="19.85546875" bestFit="1" customWidth="1"/>
    <col min="4854" max="4854" width="17.42578125" customWidth="1"/>
    <col min="4855" max="4856" width="9.85546875" customWidth="1"/>
    <col min="5108" max="5108" width="19.85546875" bestFit="1" customWidth="1"/>
    <col min="5110" max="5110" width="17.42578125" customWidth="1"/>
    <col min="5111" max="5112" width="9.85546875" customWidth="1"/>
    <col min="5364" max="5364" width="19.85546875" bestFit="1" customWidth="1"/>
    <col min="5366" max="5366" width="17.42578125" customWidth="1"/>
    <col min="5367" max="5368" width="9.85546875" customWidth="1"/>
    <col min="5620" max="5620" width="19.85546875" bestFit="1" customWidth="1"/>
    <col min="5622" max="5622" width="17.42578125" customWidth="1"/>
    <col min="5623" max="5624" width="9.85546875" customWidth="1"/>
    <col min="5876" max="5876" width="19.85546875" bestFit="1" customWidth="1"/>
    <col min="5878" max="5878" width="17.42578125" customWidth="1"/>
    <col min="5879" max="5880" width="9.85546875" customWidth="1"/>
    <col min="6132" max="6132" width="19.85546875" bestFit="1" customWidth="1"/>
    <col min="6134" max="6134" width="17.42578125" customWidth="1"/>
    <col min="6135" max="6136" width="9.85546875" customWidth="1"/>
    <col min="6388" max="6388" width="19.85546875" bestFit="1" customWidth="1"/>
    <col min="6390" max="6390" width="17.42578125" customWidth="1"/>
    <col min="6391" max="6392" width="9.85546875" customWidth="1"/>
    <col min="6644" max="6644" width="19.85546875" bestFit="1" customWidth="1"/>
    <col min="6646" max="6646" width="17.42578125" customWidth="1"/>
    <col min="6647" max="6648" width="9.85546875" customWidth="1"/>
    <col min="6900" max="6900" width="19.85546875" bestFit="1" customWidth="1"/>
    <col min="6902" max="6902" width="17.42578125" customWidth="1"/>
    <col min="6903" max="6904" width="9.85546875" customWidth="1"/>
    <col min="7156" max="7156" width="19.85546875" bestFit="1" customWidth="1"/>
    <col min="7158" max="7158" width="17.42578125" customWidth="1"/>
    <col min="7159" max="7160" width="9.85546875" customWidth="1"/>
    <col min="7412" max="7412" width="19.85546875" bestFit="1" customWidth="1"/>
    <col min="7414" max="7414" width="17.42578125" customWidth="1"/>
    <col min="7415" max="7416" width="9.85546875" customWidth="1"/>
    <col min="7668" max="7668" width="19.85546875" bestFit="1" customWidth="1"/>
    <col min="7670" max="7670" width="17.42578125" customWidth="1"/>
    <col min="7671" max="7672" width="9.85546875" customWidth="1"/>
    <col min="7924" max="7924" width="19.85546875" bestFit="1" customWidth="1"/>
    <col min="7926" max="7926" width="17.42578125" customWidth="1"/>
    <col min="7927" max="7928" width="9.85546875" customWidth="1"/>
    <col min="8180" max="8180" width="19.85546875" bestFit="1" customWidth="1"/>
    <col min="8182" max="8182" width="17.42578125" customWidth="1"/>
    <col min="8183" max="8184" width="9.85546875" customWidth="1"/>
    <col min="8436" max="8436" width="19.85546875" bestFit="1" customWidth="1"/>
    <col min="8438" max="8438" width="17.42578125" customWidth="1"/>
    <col min="8439" max="8440" width="9.85546875" customWidth="1"/>
    <col min="8692" max="8692" width="19.85546875" bestFit="1" customWidth="1"/>
    <col min="8694" max="8694" width="17.42578125" customWidth="1"/>
    <col min="8695" max="8696" width="9.85546875" customWidth="1"/>
    <col min="8948" max="8948" width="19.85546875" bestFit="1" customWidth="1"/>
    <col min="8950" max="8950" width="17.42578125" customWidth="1"/>
    <col min="8951" max="8952" width="9.85546875" customWidth="1"/>
    <col min="9204" max="9204" width="19.85546875" bestFit="1" customWidth="1"/>
    <col min="9206" max="9206" width="17.42578125" customWidth="1"/>
    <col min="9207" max="9208" width="9.85546875" customWidth="1"/>
    <col min="9460" max="9460" width="19.85546875" bestFit="1" customWidth="1"/>
    <col min="9462" max="9462" width="17.42578125" customWidth="1"/>
    <col min="9463" max="9464" width="9.85546875" customWidth="1"/>
    <col min="9716" max="9716" width="19.85546875" bestFit="1" customWidth="1"/>
    <col min="9718" max="9718" width="17.42578125" customWidth="1"/>
    <col min="9719" max="9720" width="9.85546875" customWidth="1"/>
    <col min="9972" max="9972" width="19.85546875" bestFit="1" customWidth="1"/>
    <col min="9974" max="9974" width="17.42578125" customWidth="1"/>
    <col min="9975" max="9976" width="9.85546875" customWidth="1"/>
    <col min="10228" max="10228" width="19.85546875" bestFit="1" customWidth="1"/>
    <col min="10230" max="10230" width="17.42578125" customWidth="1"/>
    <col min="10231" max="10232" width="9.85546875" customWidth="1"/>
    <col min="10484" max="10484" width="19.85546875" bestFit="1" customWidth="1"/>
    <col min="10486" max="10486" width="17.42578125" customWidth="1"/>
    <col min="10487" max="10488" width="9.85546875" customWidth="1"/>
    <col min="10740" max="10740" width="19.85546875" bestFit="1" customWidth="1"/>
    <col min="10742" max="10742" width="17.42578125" customWidth="1"/>
    <col min="10743" max="10744" width="9.85546875" customWidth="1"/>
    <col min="10996" max="10996" width="19.85546875" bestFit="1" customWidth="1"/>
    <col min="10998" max="10998" width="17.42578125" customWidth="1"/>
    <col min="10999" max="11000" width="9.85546875" customWidth="1"/>
    <col min="11252" max="11252" width="19.85546875" bestFit="1" customWidth="1"/>
    <col min="11254" max="11254" width="17.42578125" customWidth="1"/>
    <col min="11255" max="11256" width="9.85546875" customWidth="1"/>
    <col min="11508" max="11508" width="19.85546875" bestFit="1" customWidth="1"/>
    <col min="11510" max="11510" width="17.42578125" customWidth="1"/>
    <col min="11511" max="11512" width="9.85546875" customWidth="1"/>
    <col min="11764" max="11764" width="19.85546875" bestFit="1" customWidth="1"/>
    <col min="11766" max="11766" width="17.42578125" customWidth="1"/>
    <col min="11767" max="11768" width="9.85546875" customWidth="1"/>
    <col min="12020" max="12020" width="19.85546875" bestFit="1" customWidth="1"/>
    <col min="12022" max="12022" width="17.42578125" customWidth="1"/>
    <col min="12023" max="12024" width="9.85546875" customWidth="1"/>
    <col min="12276" max="12276" width="19.85546875" bestFit="1" customWidth="1"/>
    <col min="12278" max="12278" width="17.42578125" customWidth="1"/>
    <col min="12279" max="12280" width="9.85546875" customWidth="1"/>
    <col min="12532" max="12532" width="19.85546875" bestFit="1" customWidth="1"/>
    <col min="12534" max="12534" width="17.42578125" customWidth="1"/>
    <col min="12535" max="12536" width="9.85546875" customWidth="1"/>
    <col min="12788" max="12788" width="19.85546875" bestFit="1" customWidth="1"/>
    <col min="12790" max="12790" width="17.42578125" customWidth="1"/>
    <col min="12791" max="12792" width="9.85546875" customWidth="1"/>
    <col min="13044" max="13044" width="19.85546875" bestFit="1" customWidth="1"/>
    <col min="13046" max="13046" width="17.42578125" customWidth="1"/>
    <col min="13047" max="13048" width="9.85546875" customWidth="1"/>
    <col min="13300" max="13300" width="19.85546875" bestFit="1" customWidth="1"/>
    <col min="13302" max="13302" width="17.42578125" customWidth="1"/>
    <col min="13303" max="13304" width="9.85546875" customWidth="1"/>
    <col min="13556" max="13556" width="19.85546875" bestFit="1" customWidth="1"/>
    <col min="13558" max="13558" width="17.42578125" customWidth="1"/>
    <col min="13559" max="13560" width="9.85546875" customWidth="1"/>
    <col min="13812" max="13812" width="19.85546875" bestFit="1" customWidth="1"/>
    <col min="13814" max="13814" width="17.42578125" customWidth="1"/>
    <col min="13815" max="13816" width="9.85546875" customWidth="1"/>
    <col min="14068" max="14068" width="19.85546875" bestFit="1" customWidth="1"/>
    <col min="14070" max="14070" width="17.42578125" customWidth="1"/>
    <col min="14071" max="14072" width="9.85546875" customWidth="1"/>
    <col min="14324" max="14324" width="19.85546875" bestFit="1" customWidth="1"/>
    <col min="14326" max="14326" width="17.42578125" customWidth="1"/>
    <col min="14327" max="14328" width="9.85546875" customWidth="1"/>
    <col min="14580" max="14580" width="19.85546875" bestFit="1" customWidth="1"/>
    <col min="14582" max="14582" width="17.42578125" customWidth="1"/>
    <col min="14583" max="14584" width="9.85546875" customWidth="1"/>
    <col min="14836" max="14836" width="19.85546875" bestFit="1" customWidth="1"/>
    <col min="14838" max="14838" width="17.42578125" customWidth="1"/>
    <col min="14839" max="14840" width="9.85546875" customWidth="1"/>
    <col min="15092" max="15092" width="19.85546875" bestFit="1" customWidth="1"/>
    <col min="15094" max="15094" width="17.42578125" customWidth="1"/>
    <col min="15095" max="15096" width="9.85546875" customWidth="1"/>
    <col min="15348" max="15348" width="19.85546875" bestFit="1" customWidth="1"/>
    <col min="15350" max="15350" width="17.42578125" customWidth="1"/>
    <col min="15351" max="15352" width="9.85546875" customWidth="1"/>
    <col min="15604" max="15604" width="19.85546875" bestFit="1" customWidth="1"/>
    <col min="15606" max="15606" width="17.42578125" customWidth="1"/>
    <col min="15607" max="15608" width="9.85546875" customWidth="1"/>
    <col min="15860" max="15860" width="19.85546875" bestFit="1" customWidth="1"/>
    <col min="15862" max="15862" width="17.42578125" customWidth="1"/>
    <col min="15863" max="15864" width="9.85546875" customWidth="1"/>
    <col min="16116" max="16116" width="19.85546875" bestFit="1" customWidth="1"/>
    <col min="16118" max="16118" width="17.42578125" customWidth="1"/>
    <col min="16119" max="16120" width="9.85546875" customWidth="1"/>
  </cols>
  <sheetData>
    <row r="1" spans="1:14" x14ac:dyDescent="0.25">
      <c r="A1" s="3" t="s">
        <v>0</v>
      </c>
    </row>
    <row r="2" spans="1:14" x14ac:dyDescent="0.25">
      <c r="A2" s="4" t="s">
        <v>1</v>
      </c>
    </row>
    <row r="3" spans="1:14" x14ac:dyDescent="0.25">
      <c r="A3" s="5"/>
    </row>
    <row r="4" spans="1:14" ht="90" x14ac:dyDescent="0.25">
      <c r="A4" s="34" t="s">
        <v>50</v>
      </c>
      <c r="B4" s="34" t="s">
        <v>71</v>
      </c>
      <c r="C4" s="48" t="s">
        <v>101</v>
      </c>
      <c r="D4" s="48" t="s">
        <v>102</v>
      </c>
      <c r="E4" s="48" t="s">
        <v>103</v>
      </c>
      <c r="F4" s="7" t="s">
        <v>2</v>
      </c>
      <c r="G4" s="38"/>
      <c r="H4" s="97" t="s">
        <v>3</v>
      </c>
      <c r="I4" s="97" t="s">
        <v>4</v>
      </c>
      <c r="J4" s="97" t="s">
        <v>5</v>
      </c>
      <c r="K4" s="97" t="s">
        <v>6</v>
      </c>
      <c r="L4" s="98"/>
      <c r="M4" s="38"/>
      <c r="N4" s="38"/>
    </row>
    <row r="5" spans="1:14" x14ac:dyDescent="0.25">
      <c r="A5" s="101" t="s">
        <v>51</v>
      </c>
      <c r="B5" s="35" t="s">
        <v>52</v>
      </c>
      <c r="C5" s="87">
        <v>480</v>
      </c>
      <c r="D5" s="87">
        <v>323</v>
      </c>
      <c r="E5" s="9">
        <v>0.67291666666667005</v>
      </c>
      <c r="F5" s="10" t="str">
        <f>ROUND(H5*100,0)&amp;-ROUND(I5*100,0)&amp;"%"</f>
        <v>63-71%</v>
      </c>
      <c r="G5" s="11">
        <f>$E$28</f>
        <v>0.49264842732179415</v>
      </c>
      <c r="H5" s="99">
        <f>(((2*C5*(D5/C5))+3.841443202-(1.95996*SQRT(3.841443202+(4*C5*(D5/C5)*(1-(D5/C5))))))/(2*(C5+3.841443202)))</f>
        <v>0.6297184483242072</v>
      </c>
      <c r="I5" s="99">
        <f>(((2*C5*(D5/C5))+3.841443202+(1.95996*SQRT(3.841443202+(4*C5*(D5/C5)*(1-(D5/C5))))))/(2*(C5+3.841443202)))</f>
        <v>0.71336915264985068</v>
      </c>
      <c r="J5" s="99">
        <f t="shared" ref="J5:J28" si="0">E5-H5</f>
        <v>4.3198218342462846E-2</v>
      </c>
      <c r="K5" s="99">
        <f t="shared" ref="K5:K28" si="1">I5-E5</f>
        <v>4.045248598318063E-2</v>
      </c>
      <c r="L5" s="98"/>
      <c r="M5" s="38"/>
      <c r="N5" s="38"/>
    </row>
    <row r="6" spans="1:14" x14ac:dyDescent="0.25">
      <c r="A6" s="102"/>
      <c r="B6" s="36" t="s">
        <v>53</v>
      </c>
      <c r="C6" s="87">
        <v>834</v>
      </c>
      <c r="D6" s="87">
        <v>55</v>
      </c>
      <c r="E6" s="9">
        <v>6.594724220624E-2</v>
      </c>
      <c r="F6" s="10" t="str">
        <f>ROUND(H6*100,0)&amp;-ROUND(I6*100,0)&amp;"%"</f>
        <v>5-8%</v>
      </c>
      <c r="G6" s="11">
        <f t="shared" ref="G6:G26" si="2">$E$28</f>
        <v>0.49264842732179415</v>
      </c>
      <c r="H6" s="99">
        <f t="shared" ref="H6:H28" si="3">(((2*C6*(D6/C6))+3.841443202-(1.95996*SQRT(3.841443202+(4*C6*(D6/C6)*(1-(D6/C6))))))/(2*(C6+3.841443202)))</f>
        <v>5.1014463133315473E-2</v>
      </c>
      <c r="I6" s="99">
        <f t="shared" ref="I6:I28" si="4">(((2*C6*(D6/C6))+3.841443202+(1.95996*SQRT(3.841443202+(4*C6*(D6/C6)*(1-(D6/C6))))))/(2*(C6+3.841443202)))</f>
        <v>8.4860223092432976E-2</v>
      </c>
      <c r="J6" s="99">
        <f t="shared" si="0"/>
        <v>1.4932779072924528E-2</v>
      </c>
      <c r="K6" s="99">
        <f t="shared" si="1"/>
        <v>1.8912980886192976E-2</v>
      </c>
      <c r="L6" s="98"/>
      <c r="M6" s="38"/>
      <c r="N6" s="38"/>
    </row>
    <row r="7" spans="1:14" x14ac:dyDescent="0.25">
      <c r="A7" s="102"/>
      <c r="B7" s="36" t="s">
        <v>54</v>
      </c>
      <c r="C7" s="87">
        <v>1069</v>
      </c>
      <c r="D7" s="87">
        <v>503</v>
      </c>
      <c r="E7" s="9">
        <v>0.47053320860616998</v>
      </c>
      <c r="F7" s="10" t="str">
        <f t="shared" ref="F7:F28" si="5">ROUND(H7*100,0)&amp;-ROUND(I7*100,0)&amp;"%"</f>
        <v>44-50%</v>
      </c>
      <c r="G7" s="11">
        <f t="shared" si="2"/>
        <v>0.49264842732179415</v>
      </c>
      <c r="H7" s="99">
        <f t="shared" si="3"/>
        <v>0.4407713709788964</v>
      </c>
      <c r="I7" s="99">
        <f t="shared" si="4"/>
        <v>0.5005060653103186</v>
      </c>
      <c r="J7" s="99">
        <f t="shared" si="0"/>
        <v>2.976183762727358E-2</v>
      </c>
      <c r="K7" s="99">
        <f t="shared" si="1"/>
        <v>2.997285670414862E-2</v>
      </c>
      <c r="L7" s="98"/>
      <c r="M7" s="38"/>
      <c r="N7" s="38"/>
    </row>
    <row r="8" spans="1:14" x14ac:dyDescent="0.25">
      <c r="A8" s="103"/>
      <c r="B8" s="21" t="s">
        <v>106</v>
      </c>
      <c r="C8" s="89">
        <v>2383</v>
      </c>
      <c r="D8" s="89">
        <v>881</v>
      </c>
      <c r="E8" s="13">
        <v>0.36970205623163999</v>
      </c>
      <c r="F8" s="14" t="str">
        <f t="shared" si="5"/>
        <v>35-39%</v>
      </c>
      <c r="G8" s="11">
        <f t="shared" si="2"/>
        <v>0.49264842732179415</v>
      </c>
      <c r="H8" s="99">
        <f t="shared" si="3"/>
        <v>0.3505448765544838</v>
      </c>
      <c r="I8" s="99">
        <f t="shared" si="4"/>
        <v>0.38927864554469882</v>
      </c>
      <c r="J8" s="99">
        <f t="shared" si="0"/>
        <v>1.9157179677156189E-2</v>
      </c>
      <c r="K8" s="99">
        <f t="shared" si="1"/>
        <v>1.9576589313058834E-2</v>
      </c>
      <c r="L8" s="98"/>
      <c r="M8" s="38"/>
      <c r="N8" s="38"/>
    </row>
    <row r="9" spans="1:14" x14ac:dyDescent="0.25">
      <c r="A9" s="101" t="s">
        <v>72</v>
      </c>
      <c r="B9" s="36" t="s">
        <v>55</v>
      </c>
      <c r="C9" s="87">
        <v>496</v>
      </c>
      <c r="D9" s="87">
        <v>78</v>
      </c>
      <c r="E9" s="9">
        <v>0.15725806451613</v>
      </c>
      <c r="F9" s="10" t="str">
        <f t="shared" si="5"/>
        <v>13-19%</v>
      </c>
      <c r="G9" s="11">
        <f t="shared" si="2"/>
        <v>0.49264842732179415</v>
      </c>
      <c r="H9" s="99">
        <f t="shared" si="3"/>
        <v>0.12786936335691995</v>
      </c>
      <c r="I9" s="99">
        <f t="shared" si="4"/>
        <v>0.19191493099460616</v>
      </c>
      <c r="J9" s="99">
        <f t="shared" si="0"/>
        <v>2.9388701159210051E-2</v>
      </c>
      <c r="K9" s="99">
        <f t="shared" si="1"/>
        <v>3.4656866478476156E-2</v>
      </c>
      <c r="L9" s="98"/>
      <c r="M9" s="38"/>
      <c r="N9" s="38"/>
    </row>
    <row r="10" spans="1:14" x14ac:dyDescent="0.25">
      <c r="A10" s="102"/>
      <c r="B10" s="36" t="s">
        <v>56</v>
      </c>
      <c r="C10" s="87">
        <v>190</v>
      </c>
      <c r="D10" s="87">
        <v>147</v>
      </c>
      <c r="E10" s="9">
        <v>0.77368421052631997</v>
      </c>
      <c r="F10" s="10" t="str">
        <f t="shared" si="5"/>
        <v>71-83%</v>
      </c>
      <c r="G10" s="11">
        <f t="shared" si="2"/>
        <v>0.49264842732179415</v>
      </c>
      <c r="H10" s="99">
        <f t="shared" si="3"/>
        <v>0.70910482843906875</v>
      </c>
      <c r="I10" s="99">
        <f t="shared" si="4"/>
        <v>0.82741614603398428</v>
      </c>
      <c r="J10" s="99">
        <f t="shared" si="0"/>
        <v>6.4579382087251225E-2</v>
      </c>
      <c r="K10" s="99">
        <f t="shared" si="1"/>
        <v>5.3731935507664308E-2</v>
      </c>
      <c r="L10" s="98"/>
      <c r="M10" s="38"/>
      <c r="N10" s="38"/>
    </row>
    <row r="11" spans="1:14" x14ac:dyDescent="0.25">
      <c r="A11" s="102"/>
      <c r="B11" s="36" t="s">
        <v>57</v>
      </c>
      <c r="C11" s="87">
        <v>26</v>
      </c>
      <c r="D11" s="87">
        <v>26</v>
      </c>
      <c r="E11" s="9">
        <v>1</v>
      </c>
      <c r="F11" s="10" t="str">
        <f t="shared" si="5"/>
        <v>87-100%</v>
      </c>
      <c r="G11" s="11">
        <f t="shared" si="2"/>
        <v>0.49264842732179415</v>
      </c>
      <c r="H11" s="99">
        <f t="shared" si="3"/>
        <v>0.8712715341581555</v>
      </c>
      <c r="I11" s="99">
        <f t="shared" si="4"/>
        <v>0.9999999999966489</v>
      </c>
      <c r="J11" s="99">
        <f t="shared" si="0"/>
        <v>0.1287284658418445</v>
      </c>
      <c r="K11" s="99">
        <f t="shared" si="1"/>
        <v>-3.3510971775285725E-12</v>
      </c>
      <c r="L11" s="98"/>
      <c r="M11" s="38"/>
      <c r="N11" s="38"/>
    </row>
    <row r="12" spans="1:14" x14ac:dyDescent="0.25">
      <c r="A12" s="102"/>
      <c r="B12" s="36" t="s">
        <v>58</v>
      </c>
      <c r="C12" s="87">
        <v>621</v>
      </c>
      <c r="D12" s="87">
        <v>242</v>
      </c>
      <c r="E12" s="9">
        <v>0.38969404186794998</v>
      </c>
      <c r="F12" s="10" t="str">
        <f t="shared" si="5"/>
        <v>35-43%</v>
      </c>
      <c r="G12" s="11">
        <f t="shared" si="2"/>
        <v>0.49264842732179415</v>
      </c>
      <c r="H12" s="99">
        <f t="shared" si="3"/>
        <v>0.35212792777917412</v>
      </c>
      <c r="I12" s="99">
        <f t="shared" si="4"/>
        <v>0.42861644906954521</v>
      </c>
      <c r="J12" s="99">
        <f t="shared" si="0"/>
        <v>3.7566114088775859E-2</v>
      </c>
      <c r="K12" s="99">
        <f t="shared" si="1"/>
        <v>3.8922407201595233E-2</v>
      </c>
      <c r="L12" s="98"/>
      <c r="M12" s="38"/>
      <c r="N12" s="38"/>
    </row>
    <row r="13" spans="1:14" x14ac:dyDescent="0.25">
      <c r="A13" s="103"/>
      <c r="B13" s="21" t="s">
        <v>107</v>
      </c>
      <c r="C13" s="89">
        <v>1333</v>
      </c>
      <c r="D13" s="89">
        <v>493</v>
      </c>
      <c r="E13" s="13">
        <v>0.36984246061515003</v>
      </c>
      <c r="F13" s="14" t="str">
        <f t="shared" si="5"/>
        <v>34-40%</v>
      </c>
      <c r="G13" s="11">
        <f t="shared" si="2"/>
        <v>0.49264842732179415</v>
      </c>
      <c r="H13" s="99">
        <f t="shared" si="3"/>
        <v>0.34433520237432969</v>
      </c>
      <c r="I13" s="99">
        <f t="shared" si="4"/>
        <v>0.39609773994314801</v>
      </c>
      <c r="J13" s="99">
        <f t="shared" si="0"/>
        <v>2.5507258240820341E-2</v>
      </c>
      <c r="K13" s="99">
        <f t="shared" si="1"/>
        <v>2.6255279327997982E-2</v>
      </c>
      <c r="L13" s="98"/>
      <c r="M13" s="38"/>
      <c r="N13" s="38"/>
    </row>
    <row r="14" spans="1:14" x14ac:dyDescent="0.25">
      <c r="A14" s="104" t="s">
        <v>59</v>
      </c>
      <c r="B14" s="36" t="s">
        <v>74</v>
      </c>
      <c r="C14" s="75">
        <v>0</v>
      </c>
      <c r="D14" s="75">
        <v>0</v>
      </c>
      <c r="E14" s="96" t="s">
        <v>82</v>
      </c>
      <c r="F14" s="33" t="s">
        <v>82</v>
      </c>
      <c r="G14" s="11">
        <f t="shared" si="2"/>
        <v>0.49264842732179415</v>
      </c>
      <c r="H14" s="99" t="e">
        <f t="shared" si="3"/>
        <v>#DIV/0!</v>
      </c>
      <c r="I14" s="99" t="e">
        <f t="shared" si="4"/>
        <v>#DIV/0!</v>
      </c>
      <c r="J14" s="99" t="e">
        <f t="shared" si="0"/>
        <v>#VALUE!</v>
      </c>
      <c r="K14" s="99" t="e">
        <f t="shared" si="1"/>
        <v>#DIV/0!</v>
      </c>
      <c r="L14" s="98"/>
      <c r="M14" s="38"/>
      <c r="N14" s="38"/>
    </row>
    <row r="15" spans="1:14" x14ac:dyDescent="0.25">
      <c r="A15" s="104"/>
      <c r="B15" s="36" t="s">
        <v>60</v>
      </c>
      <c r="C15" s="87">
        <v>172</v>
      </c>
      <c r="D15" s="87">
        <v>153</v>
      </c>
      <c r="E15" s="9">
        <v>0.88953488372093004</v>
      </c>
      <c r="F15" s="10" t="str">
        <f t="shared" si="5"/>
        <v>83-93%</v>
      </c>
      <c r="G15" s="11">
        <f t="shared" si="2"/>
        <v>0.49264842732179415</v>
      </c>
      <c r="H15" s="99">
        <f t="shared" si="3"/>
        <v>0.83391810491809326</v>
      </c>
      <c r="I15" s="99">
        <f t="shared" si="4"/>
        <v>0.92813205549867417</v>
      </c>
      <c r="J15" s="99">
        <f t="shared" si="0"/>
        <v>5.5616778802836775E-2</v>
      </c>
      <c r="K15" s="99">
        <f t="shared" si="1"/>
        <v>3.8597171777744133E-2</v>
      </c>
      <c r="L15" s="98"/>
      <c r="M15" s="38"/>
      <c r="N15" s="38"/>
    </row>
    <row r="16" spans="1:14" x14ac:dyDescent="0.25">
      <c r="A16" s="104"/>
      <c r="B16" s="36" t="s">
        <v>61</v>
      </c>
      <c r="C16" s="87">
        <v>127</v>
      </c>
      <c r="D16" s="87">
        <v>48</v>
      </c>
      <c r="E16" s="9">
        <v>0.37795275590550997</v>
      </c>
      <c r="F16" s="10" t="str">
        <f t="shared" si="5"/>
        <v>30-46%</v>
      </c>
      <c r="G16" s="11">
        <f t="shared" si="2"/>
        <v>0.49264842732179415</v>
      </c>
      <c r="H16" s="99">
        <f t="shared" si="3"/>
        <v>0.29837714380160224</v>
      </c>
      <c r="I16" s="99">
        <f t="shared" si="4"/>
        <v>0.46469486731844822</v>
      </c>
      <c r="J16" s="99">
        <f t="shared" si="0"/>
        <v>7.9575612103907734E-2</v>
      </c>
      <c r="K16" s="99">
        <f t="shared" si="1"/>
        <v>8.674211141293825E-2</v>
      </c>
      <c r="L16" s="98"/>
      <c r="M16" s="38"/>
      <c r="N16" s="38"/>
    </row>
    <row r="17" spans="1:14" x14ac:dyDescent="0.25">
      <c r="A17" s="104"/>
      <c r="B17" s="36" t="s">
        <v>62</v>
      </c>
      <c r="C17" s="87">
        <v>59</v>
      </c>
      <c r="D17" s="87">
        <v>58</v>
      </c>
      <c r="E17" s="9">
        <v>0.98305084745763005</v>
      </c>
      <c r="F17" s="10" t="str">
        <f t="shared" si="5"/>
        <v>91-100%</v>
      </c>
      <c r="G17" s="11">
        <f t="shared" si="2"/>
        <v>0.49264842732179415</v>
      </c>
      <c r="H17" s="99">
        <f t="shared" si="3"/>
        <v>0.91004297434257375</v>
      </c>
      <c r="I17" s="99">
        <f t="shared" si="4"/>
        <v>0.99700175753567033</v>
      </c>
      <c r="J17" s="99">
        <f t="shared" si="0"/>
        <v>7.3007873115056299E-2</v>
      </c>
      <c r="K17" s="99">
        <f t="shared" si="1"/>
        <v>1.3950910078040279E-2</v>
      </c>
      <c r="L17" s="98"/>
      <c r="M17" s="38"/>
      <c r="N17" s="38"/>
    </row>
    <row r="18" spans="1:14" x14ac:dyDescent="0.25">
      <c r="A18" s="104"/>
      <c r="B18" s="36" t="s">
        <v>63</v>
      </c>
      <c r="C18" s="87">
        <v>267</v>
      </c>
      <c r="D18" s="87">
        <v>267</v>
      </c>
      <c r="E18" s="9">
        <v>1</v>
      </c>
      <c r="F18" s="10" t="str">
        <f t="shared" si="5"/>
        <v>99-100%</v>
      </c>
      <c r="G18" s="11">
        <f t="shared" si="2"/>
        <v>0.49264842732179415</v>
      </c>
      <c r="H18" s="99">
        <f t="shared" si="3"/>
        <v>0.98581663442461087</v>
      </c>
      <c r="I18" s="99">
        <f t="shared" si="4"/>
        <v>0.99999999999963085</v>
      </c>
      <c r="J18" s="99">
        <f t="shared" si="0"/>
        <v>1.4183365575389129E-2</v>
      </c>
      <c r="K18" s="99">
        <f t="shared" si="1"/>
        <v>-3.6914915568786455E-13</v>
      </c>
      <c r="L18" s="98"/>
      <c r="M18" s="38"/>
      <c r="N18" s="38"/>
    </row>
    <row r="19" spans="1:14" x14ac:dyDescent="0.25">
      <c r="A19" s="104"/>
      <c r="B19" s="36" t="s">
        <v>64</v>
      </c>
      <c r="C19" s="87">
        <v>5</v>
      </c>
      <c r="D19" s="87">
        <v>5</v>
      </c>
      <c r="E19" s="9">
        <v>1</v>
      </c>
      <c r="F19" s="10" t="str">
        <f t="shared" si="5"/>
        <v>57-100%</v>
      </c>
      <c r="G19" s="11">
        <f t="shared" si="2"/>
        <v>0.49264842732179415</v>
      </c>
      <c r="H19" s="99">
        <f t="shared" si="3"/>
        <v>0.56551853423307208</v>
      </c>
      <c r="I19" s="99">
        <f t="shared" si="4"/>
        <v>0.9999999999886896</v>
      </c>
      <c r="J19" s="99">
        <f t="shared" si="0"/>
        <v>0.43448146576692792</v>
      </c>
      <c r="K19" s="99">
        <f t="shared" si="1"/>
        <v>-1.1310397063368782E-11</v>
      </c>
      <c r="L19" s="98"/>
      <c r="M19" s="38"/>
      <c r="N19" s="38"/>
    </row>
    <row r="20" spans="1:14" x14ac:dyDescent="0.25">
      <c r="A20" s="104"/>
      <c r="B20" s="36" t="s">
        <v>65</v>
      </c>
      <c r="C20" s="87">
        <v>117</v>
      </c>
      <c r="D20" s="87">
        <v>34</v>
      </c>
      <c r="E20" s="9">
        <v>0.29059829059829001</v>
      </c>
      <c r="F20" s="10" t="str">
        <f t="shared" si="5"/>
        <v>22-38%</v>
      </c>
      <c r="G20" s="11">
        <f t="shared" si="2"/>
        <v>0.49264842732179415</v>
      </c>
      <c r="H20" s="99">
        <f t="shared" si="3"/>
        <v>0.21602895538677602</v>
      </c>
      <c r="I20" s="99">
        <f t="shared" si="4"/>
        <v>0.37848101816516994</v>
      </c>
      <c r="J20" s="99">
        <f t="shared" si="0"/>
        <v>7.4569335211513987E-2</v>
      </c>
      <c r="K20" s="99">
        <f t="shared" si="1"/>
        <v>8.7882727566879926E-2</v>
      </c>
      <c r="L20" s="98"/>
      <c r="M20" s="38"/>
      <c r="N20" s="38"/>
    </row>
    <row r="21" spans="1:14" x14ac:dyDescent="0.25">
      <c r="A21" s="104"/>
      <c r="B21" s="36" t="s">
        <v>66</v>
      </c>
      <c r="C21" s="87">
        <v>93</v>
      </c>
      <c r="D21" s="87">
        <v>93</v>
      </c>
      <c r="E21" s="9">
        <v>1</v>
      </c>
      <c r="F21" s="10" t="str">
        <f t="shared" si="5"/>
        <v>96-100%</v>
      </c>
      <c r="G21" s="11">
        <f t="shared" si="2"/>
        <v>0.49264842732179415</v>
      </c>
      <c r="H21" s="99">
        <f t="shared" si="3"/>
        <v>0.96033265227277553</v>
      </c>
      <c r="I21" s="99">
        <f t="shared" si="4"/>
        <v>0.99999999999896738</v>
      </c>
      <c r="J21" s="99">
        <f t="shared" si="0"/>
        <v>3.9667347727224467E-2</v>
      </c>
      <c r="K21" s="99">
        <f t="shared" si="1"/>
        <v>-1.0326184352038581E-12</v>
      </c>
      <c r="L21" s="98"/>
      <c r="M21" s="38"/>
      <c r="N21" s="38"/>
    </row>
    <row r="22" spans="1:14" x14ac:dyDescent="0.25">
      <c r="A22" s="104"/>
      <c r="B22" s="36" t="s">
        <v>67</v>
      </c>
      <c r="C22" s="87">
        <v>399</v>
      </c>
      <c r="D22" s="87">
        <v>278</v>
      </c>
      <c r="E22" s="9">
        <v>0.69674185463659</v>
      </c>
      <c r="F22" s="10" t="str">
        <f t="shared" si="5"/>
        <v>65-74%</v>
      </c>
      <c r="G22" s="11">
        <f t="shared" si="2"/>
        <v>0.49264842732179415</v>
      </c>
      <c r="H22" s="99">
        <f t="shared" si="3"/>
        <v>0.64993938017878783</v>
      </c>
      <c r="I22" s="99">
        <f t="shared" si="4"/>
        <v>0.73979212001662353</v>
      </c>
      <c r="J22" s="99">
        <f t="shared" si="0"/>
        <v>4.6802474457802168E-2</v>
      </c>
      <c r="K22" s="99">
        <f t="shared" si="1"/>
        <v>4.3050265380033537E-2</v>
      </c>
      <c r="L22" s="98"/>
      <c r="M22" s="38"/>
      <c r="N22" s="38"/>
    </row>
    <row r="23" spans="1:14" x14ac:dyDescent="0.25">
      <c r="A23" s="104"/>
      <c r="B23" s="36" t="s">
        <v>68</v>
      </c>
      <c r="C23" s="87">
        <v>130</v>
      </c>
      <c r="D23" s="87">
        <v>126</v>
      </c>
      <c r="E23" s="9">
        <v>0.96923076923077001</v>
      </c>
      <c r="F23" s="10" t="str">
        <f t="shared" si="5"/>
        <v>92-99%</v>
      </c>
      <c r="G23" s="11">
        <f t="shared" si="2"/>
        <v>0.49264842732179415</v>
      </c>
      <c r="H23" s="99">
        <f t="shared" si="3"/>
        <v>0.92355563940450591</v>
      </c>
      <c r="I23" s="99">
        <f t="shared" si="4"/>
        <v>0.98797069415326721</v>
      </c>
      <c r="J23" s="99">
        <f t="shared" si="0"/>
        <v>4.5675129826264094E-2</v>
      </c>
      <c r="K23" s="99">
        <f t="shared" si="1"/>
        <v>1.8739924922497209E-2</v>
      </c>
      <c r="L23" s="98"/>
      <c r="M23" s="38"/>
      <c r="N23" s="38"/>
    </row>
    <row r="24" spans="1:14" x14ac:dyDescent="0.25">
      <c r="A24" s="104"/>
      <c r="B24" s="36" t="s">
        <v>69</v>
      </c>
      <c r="C24" s="87">
        <v>181</v>
      </c>
      <c r="D24" s="87">
        <v>104</v>
      </c>
      <c r="E24" s="9">
        <v>0.57458563535911999</v>
      </c>
      <c r="F24" s="10" t="str">
        <f t="shared" si="5"/>
        <v>50-64%</v>
      </c>
      <c r="G24" s="11">
        <f t="shared" si="2"/>
        <v>0.49264842732179415</v>
      </c>
      <c r="H24" s="99">
        <f t="shared" si="3"/>
        <v>0.5017447390912102</v>
      </c>
      <c r="I24" s="99">
        <f t="shared" si="4"/>
        <v>0.64432639913558687</v>
      </c>
      <c r="J24" s="99">
        <f t="shared" si="0"/>
        <v>7.2840896267909794E-2</v>
      </c>
      <c r="K24" s="99">
        <f t="shared" si="1"/>
        <v>6.9740763776466874E-2</v>
      </c>
      <c r="L24" s="98"/>
      <c r="M24" s="38"/>
      <c r="N24" s="38"/>
    </row>
    <row r="25" spans="1:14" x14ac:dyDescent="0.25">
      <c r="A25" s="104"/>
      <c r="B25" s="36" t="s">
        <v>70</v>
      </c>
      <c r="C25" s="87">
        <v>107</v>
      </c>
      <c r="D25" s="87">
        <v>107</v>
      </c>
      <c r="E25" s="9">
        <v>1</v>
      </c>
      <c r="F25" s="10" t="str">
        <f t="shared" si="5"/>
        <v>97-100%</v>
      </c>
      <c r="G25" s="11">
        <f t="shared" si="2"/>
        <v>0.49264842732179415</v>
      </c>
      <c r="H25" s="99">
        <f t="shared" si="3"/>
        <v>0.96534289800883177</v>
      </c>
      <c r="I25" s="99">
        <f t="shared" si="4"/>
        <v>0.99999999999909783</v>
      </c>
      <c r="J25" s="99">
        <f t="shared" si="0"/>
        <v>3.4657101991168227E-2</v>
      </c>
      <c r="K25" s="99">
        <f t="shared" si="1"/>
        <v>-9.021672298104022E-13</v>
      </c>
      <c r="L25" s="98"/>
      <c r="M25" s="38"/>
      <c r="N25" s="38"/>
    </row>
    <row r="26" spans="1:14" x14ac:dyDescent="0.25">
      <c r="A26" s="104"/>
      <c r="B26" s="21" t="s">
        <v>108</v>
      </c>
      <c r="C26" s="77">
        <v>1657</v>
      </c>
      <c r="D26" s="77">
        <v>1273</v>
      </c>
      <c r="E26" s="13">
        <v>0.7682558841279421</v>
      </c>
      <c r="F26" s="14" t="str">
        <f t="shared" si="5"/>
        <v>75-79%</v>
      </c>
      <c r="G26" s="11">
        <f t="shared" si="2"/>
        <v>0.49264842732179415</v>
      </c>
      <c r="H26" s="99">
        <f t="shared" si="3"/>
        <v>0.74733321072568826</v>
      </c>
      <c r="I26" s="99">
        <f t="shared" si="4"/>
        <v>0.78793763264034844</v>
      </c>
      <c r="J26" s="99">
        <f t="shared" si="0"/>
        <v>2.0922673402253844E-2</v>
      </c>
      <c r="K26" s="99">
        <f t="shared" si="1"/>
        <v>1.9681748512406338E-2</v>
      </c>
      <c r="L26" s="98"/>
      <c r="M26" s="38"/>
      <c r="N26" s="38"/>
    </row>
    <row r="27" spans="1:14" x14ac:dyDescent="0.25">
      <c r="A27" s="34" t="s">
        <v>80</v>
      </c>
      <c r="B27" s="36" t="s">
        <v>83</v>
      </c>
      <c r="C27" s="75">
        <v>0</v>
      </c>
      <c r="D27" s="75">
        <v>0</v>
      </c>
      <c r="E27" s="9">
        <v>0</v>
      </c>
      <c r="F27" s="41" t="s">
        <v>82</v>
      </c>
      <c r="G27" s="11"/>
      <c r="H27" s="99"/>
      <c r="I27" s="99"/>
      <c r="J27" s="99"/>
      <c r="K27" s="99"/>
      <c r="L27" s="98"/>
      <c r="M27" s="38"/>
      <c r="N27" s="38"/>
    </row>
    <row r="28" spans="1:14" x14ac:dyDescent="0.25">
      <c r="A28" s="15" t="s">
        <v>29</v>
      </c>
      <c r="B28" s="12" t="s">
        <v>30</v>
      </c>
      <c r="C28" s="77">
        <v>5373</v>
      </c>
      <c r="D28" s="77">
        <v>2647</v>
      </c>
      <c r="E28" s="13">
        <v>0.49264842732179415</v>
      </c>
      <c r="F28" s="14" t="str">
        <f t="shared" si="5"/>
        <v>48-51%</v>
      </c>
      <c r="G28" s="38"/>
      <c r="H28" s="99">
        <f t="shared" si="3"/>
        <v>0.47929059608287861</v>
      </c>
      <c r="I28" s="99">
        <f t="shared" si="4"/>
        <v>0.50601676311033683</v>
      </c>
      <c r="J28" s="99">
        <f t="shared" si="0"/>
        <v>1.3357831238915541E-2</v>
      </c>
      <c r="K28" s="99">
        <f t="shared" si="1"/>
        <v>1.3368335788542685E-2</v>
      </c>
      <c r="L28" s="98"/>
      <c r="M28" s="38"/>
      <c r="N28" s="38"/>
    </row>
    <row r="29" spans="1:14" x14ac:dyDescent="0.25">
      <c r="A29" s="84" t="s">
        <v>73</v>
      </c>
      <c r="B29" s="71"/>
      <c r="C29" s="71"/>
      <c r="D29" s="71"/>
      <c r="E29" s="79"/>
      <c r="F29" s="71"/>
      <c r="G29" s="71"/>
      <c r="H29" s="71"/>
      <c r="I29" s="71"/>
      <c r="J29" s="71"/>
      <c r="K29" s="71"/>
    </row>
    <row r="30" spans="1:14" x14ac:dyDescent="0.25">
      <c r="A30" s="71" t="s">
        <v>104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</row>
    <row r="31" spans="1:14" x14ac:dyDescent="0.25">
      <c r="A31" s="71" t="s">
        <v>99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</row>
    <row r="32" spans="1:14" s="71" customFormat="1" x14ac:dyDescent="0.25"/>
    <row r="33" spans="1:23" x14ac:dyDescent="0.25">
      <c r="A33" s="70"/>
      <c r="B33" s="69"/>
      <c r="C33" s="69"/>
      <c r="D33" s="69"/>
      <c r="E33" s="69"/>
      <c r="F33" s="69"/>
      <c r="G33" s="69"/>
      <c r="H33" s="69"/>
      <c r="I33" s="69"/>
      <c r="J33" s="69"/>
      <c r="K33" s="69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</row>
    <row r="34" spans="1:23" x14ac:dyDescent="0.25">
      <c r="A34" s="71"/>
      <c r="B34" s="71"/>
      <c r="C34" s="105" t="s">
        <v>76</v>
      </c>
      <c r="D34" s="106"/>
      <c r="E34" s="107"/>
      <c r="F34" s="100" t="s">
        <v>100</v>
      </c>
      <c r="G34" s="100"/>
      <c r="H34" s="100"/>
      <c r="I34" s="100" t="s">
        <v>77</v>
      </c>
      <c r="J34" s="100"/>
      <c r="K34" s="100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</row>
    <row r="35" spans="1:23" ht="153" x14ac:dyDescent="0.25">
      <c r="A35" s="72" t="s">
        <v>50</v>
      </c>
      <c r="B35" s="72" t="s">
        <v>71</v>
      </c>
      <c r="C35" s="73" t="s">
        <v>101</v>
      </c>
      <c r="D35" s="73" t="s">
        <v>102</v>
      </c>
      <c r="E35" s="73" t="s">
        <v>103</v>
      </c>
      <c r="F35" s="73" t="s">
        <v>101</v>
      </c>
      <c r="G35" s="73" t="s">
        <v>102</v>
      </c>
      <c r="H35" s="73" t="s">
        <v>103</v>
      </c>
      <c r="I35" s="73" t="s">
        <v>101</v>
      </c>
      <c r="J35" s="73" t="s">
        <v>102</v>
      </c>
      <c r="K35" s="73" t="s">
        <v>103</v>
      </c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</row>
    <row r="36" spans="1:23" x14ac:dyDescent="0.25">
      <c r="A36" s="101" t="s">
        <v>51</v>
      </c>
      <c r="B36" s="85" t="s">
        <v>52</v>
      </c>
      <c r="C36" s="87">
        <v>94</v>
      </c>
      <c r="D36" s="87">
        <v>73</v>
      </c>
      <c r="E36" s="40">
        <v>0.77659574468085002</v>
      </c>
      <c r="F36" s="91">
        <v>43</v>
      </c>
      <c r="G36" s="91">
        <v>32</v>
      </c>
      <c r="H36" s="25">
        <v>0.74418604651163001</v>
      </c>
      <c r="I36" s="91">
        <v>343</v>
      </c>
      <c r="J36" s="91">
        <v>218</v>
      </c>
      <c r="K36" s="25">
        <v>0.63556851311953</v>
      </c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</row>
    <row r="37" spans="1:23" x14ac:dyDescent="0.25">
      <c r="A37" s="102"/>
      <c r="B37" s="86" t="s">
        <v>53</v>
      </c>
      <c r="C37" s="87">
        <v>795</v>
      </c>
      <c r="D37" s="87">
        <v>55</v>
      </c>
      <c r="E37" s="40">
        <v>6.9182389937109998E-2</v>
      </c>
      <c r="F37" s="91">
        <v>39</v>
      </c>
      <c r="G37" s="91">
        <v>0</v>
      </c>
      <c r="H37" s="44" t="s">
        <v>82</v>
      </c>
      <c r="I37" s="91">
        <v>0</v>
      </c>
      <c r="J37" s="91">
        <v>0</v>
      </c>
      <c r="K37" s="44" t="s">
        <v>82</v>
      </c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</row>
    <row r="38" spans="1:23" x14ac:dyDescent="0.25">
      <c r="A38" s="102"/>
      <c r="B38" s="86" t="s">
        <v>54</v>
      </c>
      <c r="C38" s="87">
        <v>731</v>
      </c>
      <c r="D38" s="87">
        <v>500</v>
      </c>
      <c r="E38" s="40">
        <v>0.68399452804378003</v>
      </c>
      <c r="F38" s="91">
        <v>84</v>
      </c>
      <c r="G38" s="91">
        <v>3</v>
      </c>
      <c r="H38" s="25">
        <v>3.5714285714290001E-2</v>
      </c>
      <c r="I38" s="91">
        <v>254</v>
      </c>
      <c r="J38" s="91">
        <v>0</v>
      </c>
      <c r="K38" s="44" t="s">
        <v>82</v>
      </c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</row>
    <row r="39" spans="1:23" x14ac:dyDescent="0.25">
      <c r="A39" s="103"/>
      <c r="B39" s="83" t="s">
        <v>10</v>
      </c>
      <c r="C39" s="89">
        <v>1620</v>
      </c>
      <c r="D39" s="89">
        <v>628</v>
      </c>
      <c r="E39" s="43">
        <v>0.38765432098765001</v>
      </c>
      <c r="F39" s="92">
        <v>166</v>
      </c>
      <c r="G39" s="92">
        <v>35</v>
      </c>
      <c r="H39" s="28">
        <v>0.21084337349398</v>
      </c>
      <c r="I39" s="92">
        <v>597</v>
      </c>
      <c r="J39" s="92">
        <v>218</v>
      </c>
      <c r="K39" s="28">
        <v>0.36515912897822</v>
      </c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</row>
    <row r="40" spans="1:23" x14ac:dyDescent="0.25">
      <c r="A40" s="101" t="s">
        <v>72</v>
      </c>
      <c r="B40" s="86" t="s">
        <v>55</v>
      </c>
      <c r="C40" s="87">
        <v>133</v>
      </c>
      <c r="D40" s="87">
        <v>69</v>
      </c>
      <c r="E40" s="40">
        <v>0.51879699248120004</v>
      </c>
      <c r="F40" s="91">
        <v>56</v>
      </c>
      <c r="G40" s="91">
        <v>1</v>
      </c>
      <c r="H40" s="25">
        <v>1.7857142857140001E-2</v>
      </c>
      <c r="I40" s="91">
        <v>307</v>
      </c>
      <c r="J40" s="91">
        <v>8</v>
      </c>
      <c r="K40" s="25">
        <v>2.6058631921820001E-2</v>
      </c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</row>
    <row r="41" spans="1:23" x14ac:dyDescent="0.25">
      <c r="A41" s="102"/>
      <c r="B41" s="86" t="s">
        <v>56</v>
      </c>
      <c r="C41" s="87">
        <v>124</v>
      </c>
      <c r="D41" s="87">
        <v>116</v>
      </c>
      <c r="E41" s="40">
        <v>0.93548387096773999</v>
      </c>
      <c r="F41" s="91">
        <v>18</v>
      </c>
      <c r="G41" s="91">
        <v>11</v>
      </c>
      <c r="H41" s="25">
        <v>0.61111111111111005</v>
      </c>
      <c r="I41" s="91">
        <v>48</v>
      </c>
      <c r="J41" s="91">
        <v>20</v>
      </c>
      <c r="K41" s="25">
        <v>0.41666666666667002</v>
      </c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</row>
    <row r="42" spans="1:23" x14ac:dyDescent="0.25">
      <c r="A42" s="102"/>
      <c r="B42" s="86" t="s">
        <v>57</v>
      </c>
      <c r="C42" s="87">
        <v>0</v>
      </c>
      <c r="D42" s="87">
        <v>0</v>
      </c>
      <c r="E42" s="44" t="s">
        <v>82</v>
      </c>
      <c r="F42" s="91">
        <v>2</v>
      </c>
      <c r="G42" s="91">
        <v>2</v>
      </c>
      <c r="H42" s="25">
        <v>1</v>
      </c>
      <c r="I42" s="91">
        <v>24</v>
      </c>
      <c r="J42" s="91">
        <v>24</v>
      </c>
      <c r="K42" s="25">
        <v>1</v>
      </c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</row>
    <row r="43" spans="1:23" x14ac:dyDescent="0.25">
      <c r="A43" s="102"/>
      <c r="B43" s="86" t="s">
        <v>58</v>
      </c>
      <c r="C43" s="87">
        <v>377</v>
      </c>
      <c r="D43" s="87">
        <v>240</v>
      </c>
      <c r="E43" s="44">
        <v>0.63660477453580999</v>
      </c>
      <c r="F43" s="91">
        <v>56</v>
      </c>
      <c r="G43" s="91">
        <v>1</v>
      </c>
      <c r="H43" s="25">
        <v>1.7857142857140001E-2</v>
      </c>
      <c r="I43" s="91">
        <v>188</v>
      </c>
      <c r="J43" s="91">
        <v>1</v>
      </c>
      <c r="K43" s="25">
        <v>5.3191489361700001E-3</v>
      </c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</row>
    <row r="44" spans="1:23" x14ac:dyDescent="0.25">
      <c r="A44" s="103"/>
      <c r="B44" s="83" t="s">
        <v>15</v>
      </c>
      <c r="C44" s="89">
        <v>634</v>
      </c>
      <c r="D44" s="89">
        <v>425</v>
      </c>
      <c r="E44" s="43">
        <v>0.67034700315456996</v>
      </c>
      <c r="F44" s="92">
        <v>132</v>
      </c>
      <c r="G44" s="92">
        <v>15</v>
      </c>
      <c r="H44" s="28">
        <v>0.11363636363636</v>
      </c>
      <c r="I44" s="92">
        <v>567</v>
      </c>
      <c r="J44" s="92">
        <v>53</v>
      </c>
      <c r="K44" s="28">
        <v>9.3474426807759997E-2</v>
      </c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</row>
    <row r="45" spans="1:23" x14ac:dyDescent="0.25">
      <c r="A45" s="104" t="s">
        <v>75</v>
      </c>
      <c r="B45" s="86" t="s">
        <v>60</v>
      </c>
      <c r="C45" s="87">
        <v>29</v>
      </c>
      <c r="D45" s="87">
        <v>12</v>
      </c>
      <c r="E45" s="40">
        <v>0.41379310344828002</v>
      </c>
      <c r="F45" s="87">
        <v>27</v>
      </c>
      <c r="G45" s="87">
        <v>25</v>
      </c>
      <c r="H45" s="9">
        <v>0.92592592592593004</v>
      </c>
      <c r="I45" s="91">
        <v>116</v>
      </c>
      <c r="J45" s="91">
        <v>116</v>
      </c>
      <c r="K45" s="25">
        <v>1</v>
      </c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</row>
    <row r="46" spans="1:23" x14ac:dyDescent="0.25">
      <c r="A46" s="104"/>
      <c r="B46" s="86" t="s">
        <v>61</v>
      </c>
      <c r="C46" s="87">
        <v>82</v>
      </c>
      <c r="D46" s="87">
        <v>48</v>
      </c>
      <c r="E46" s="40">
        <v>0.58536585365853999</v>
      </c>
      <c r="F46" s="87">
        <v>11</v>
      </c>
      <c r="G46" s="87">
        <v>0</v>
      </c>
      <c r="H46" s="44" t="s">
        <v>82</v>
      </c>
      <c r="I46" s="91">
        <v>34</v>
      </c>
      <c r="J46" s="91">
        <v>0</v>
      </c>
      <c r="K46" s="44" t="s">
        <v>82</v>
      </c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</row>
    <row r="47" spans="1:23" x14ac:dyDescent="0.25">
      <c r="A47" s="104"/>
      <c r="B47" s="86" t="s">
        <v>62</v>
      </c>
      <c r="C47" s="87">
        <v>42</v>
      </c>
      <c r="D47" s="87">
        <v>41</v>
      </c>
      <c r="E47" s="40">
        <v>0.97619047619048005</v>
      </c>
      <c r="F47" s="87">
        <v>5</v>
      </c>
      <c r="G47" s="87">
        <v>5</v>
      </c>
      <c r="H47" s="9">
        <v>1</v>
      </c>
      <c r="I47" s="91">
        <v>12</v>
      </c>
      <c r="J47" s="91">
        <v>12</v>
      </c>
      <c r="K47" s="25">
        <v>1</v>
      </c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</row>
    <row r="48" spans="1:23" x14ac:dyDescent="0.25">
      <c r="A48" s="104"/>
      <c r="B48" s="86" t="s">
        <v>63</v>
      </c>
      <c r="C48" s="87">
        <v>110</v>
      </c>
      <c r="D48" s="87">
        <v>110</v>
      </c>
      <c r="E48" s="40">
        <v>1</v>
      </c>
      <c r="F48" s="87">
        <v>20</v>
      </c>
      <c r="G48" s="87">
        <v>20</v>
      </c>
      <c r="H48" s="9">
        <v>1</v>
      </c>
      <c r="I48" s="91">
        <v>137</v>
      </c>
      <c r="J48" s="91">
        <v>137</v>
      </c>
      <c r="K48" s="25">
        <v>1</v>
      </c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</row>
    <row r="49" spans="1:23" x14ac:dyDescent="0.25">
      <c r="A49" s="104"/>
      <c r="B49" s="86" t="s">
        <v>64</v>
      </c>
      <c r="C49" s="87">
        <v>5</v>
      </c>
      <c r="D49" s="87">
        <v>5</v>
      </c>
      <c r="E49" s="40">
        <v>1</v>
      </c>
      <c r="F49" s="87">
        <v>0</v>
      </c>
      <c r="G49" s="87">
        <v>0</v>
      </c>
      <c r="H49" s="44" t="s">
        <v>82</v>
      </c>
      <c r="I49" s="91">
        <v>0</v>
      </c>
      <c r="J49" s="91">
        <v>0</v>
      </c>
      <c r="K49" s="44" t="s">
        <v>82</v>
      </c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</row>
    <row r="50" spans="1:23" x14ac:dyDescent="0.25">
      <c r="A50" s="104"/>
      <c r="B50" s="86" t="s">
        <v>65</v>
      </c>
      <c r="C50" s="87">
        <v>84</v>
      </c>
      <c r="D50" s="87">
        <v>33</v>
      </c>
      <c r="E50" s="40">
        <v>0.39285714285714002</v>
      </c>
      <c r="F50" s="87">
        <v>2</v>
      </c>
      <c r="G50" s="87">
        <v>0</v>
      </c>
      <c r="H50" s="44" t="s">
        <v>82</v>
      </c>
      <c r="I50" s="91">
        <v>31</v>
      </c>
      <c r="J50" s="91">
        <v>1</v>
      </c>
      <c r="K50" s="25">
        <v>3.2258064516130003E-2</v>
      </c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</row>
    <row r="51" spans="1:23" x14ac:dyDescent="0.25">
      <c r="A51" s="104"/>
      <c r="B51" s="86" t="s">
        <v>66</v>
      </c>
      <c r="C51" s="87">
        <v>28</v>
      </c>
      <c r="D51" s="87">
        <v>28</v>
      </c>
      <c r="E51" s="40">
        <v>1</v>
      </c>
      <c r="F51" s="87">
        <v>14</v>
      </c>
      <c r="G51" s="87">
        <v>14</v>
      </c>
      <c r="H51" s="9">
        <v>1</v>
      </c>
      <c r="I51" s="91">
        <v>51</v>
      </c>
      <c r="J51" s="91">
        <v>51</v>
      </c>
      <c r="K51" s="25">
        <v>1</v>
      </c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</row>
    <row r="52" spans="1:23" x14ac:dyDescent="0.25">
      <c r="A52" s="104"/>
      <c r="B52" s="86" t="s">
        <v>67</v>
      </c>
      <c r="C52" s="87">
        <v>253</v>
      </c>
      <c r="D52" s="87">
        <v>224</v>
      </c>
      <c r="E52" s="40">
        <v>0.88537549407115002</v>
      </c>
      <c r="F52" s="87">
        <v>34</v>
      </c>
      <c r="G52" s="87">
        <v>16</v>
      </c>
      <c r="H52" s="9">
        <v>0.47058823529412003</v>
      </c>
      <c r="I52" s="91">
        <v>112</v>
      </c>
      <c r="J52" s="91">
        <v>38</v>
      </c>
      <c r="K52" s="25">
        <v>0.33928571428571003</v>
      </c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</row>
    <row r="53" spans="1:23" x14ac:dyDescent="0.25">
      <c r="A53" s="104"/>
      <c r="B53" s="86" t="s">
        <v>68</v>
      </c>
      <c r="C53" s="87">
        <v>71</v>
      </c>
      <c r="D53" s="87">
        <v>68</v>
      </c>
      <c r="E53" s="40">
        <v>0.95774647887324005</v>
      </c>
      <c r="F53" s="87">
        <v>10</v>
      </c>
      <c r="G53" s="87">
        <v>10</v>
      </c>
      <c r="H53" s="9">
        <v>1</v>
      </c>
      <c r="I53" s="91">
        <v>49</v>
      </c>
      <c r="J53" s="91">
        <v>48</v>
      </c>
      <c r="K53" s="25">
        <v>0.97959183673468997</v>
      </c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</row>
    <row r="54" spans="1:23" x14ac:dyDescent="0.25">
      <c r="A54" s="104"/>
      <c r="B54" s="86" t="s">
        <v>69</v>
      </c>
      <c r="C54" s="87">
        <v>102</v>
      </c>
      <c r="D54" s="87">
        <v>83</v>
      </c>
      <c r="E54" s="40">
        <v>0.81372549019607998</v>
      </c>
      <c r="F54" s="87">
        <v>12</v>
      </c>
      <c r="G54" s="87">
        <v>2</v>
      </c>
      <c r="H54" s="9">
        <v>0.16666666666666999</v>
      </c>
      <c r="I54" s="91">
        <v>67</v>
      </c>
      <c r="J54" s="91">
        <v>19</v>
      </c>
      <c r="K54" s="25">
        <v>0.28358208955224001</v>
      </c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</row>
    <row r="55" spans="1:23" x14ac:dyDescent="0.25">
      <c r="A55" s="104"/>
      <c r="B55" s="86" t="s">
        <v>70</v>
      </c>
      <c r="C55" s="87">
        <v>85</v>
      </c>
      <c r="D55" s="87">
        <v>85</v>
      </c>
      <c r="E55" s="40">
        <v>1</v>
      </c>
      <c r="F55" s="87">
        <v>6</v>
      </c>
      <c r="G55" s="87">
        <v>6</v>
      </c>
      <c r="H55" s="9">
        <v>1</v>
      </c>
      <c r="I55" s="91">
        <v>16</v>
      </c>
      <c r="J55" s="91">
        <v>16</v>
      </c>
      <c r="K55" s="25">
        <v>1</v>
      </c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</row>
    <row r="56" spans="1:23" x14ac:dyDescent="0.25">
      <c r="A56" s="104"/>
      <c r="B56" s="83" t="s">
        <v>28</v>
      </c>
      <c r="C56" s="92">
        <v>891</v>
      </c>
      <c r="D56" s="92">
        <v>737</v>
      </c>
      <c r="E56" s="46">
        <v>0.8271604938271605</v>
      </c>
      <c r="F56" s="92">
        <v>141</v>
      </c>
      <c r="G56" s="92">
        <v>98</v>
      </c>
      <c r="H56" s="28">
        <v>0.69503546099290781</v>
      </c>
      <c r="I56" s="92">
        <v>625</v>
      </c>
      <c r="J56" s="92">
        <v>438</v>
      </c>
      <c r="K56" s="28">
        <v>0.70079999999999998</v>
      </c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</row>
    <row r="57" spans="1:23" x14ac:dyDescent="0.25">
      <c r="A57" s="78" t="s">
        <v>29</v>
      </c>
      <c r="B57" s="76" t="s">
        <v>30</v>
      </c>
      <c r="C57" s="92">
        <v>3145</v>
      </c>
      <c r="D57" s="92">
        <v>1790</v>
      </c>
      <c r="E57" s="46">
        <v>0.56915739268680443</v>
      </c>
      <c r="F57" s="92">
        <v>439</v>
      </c>
      <c r="G57" s="92">
        <v>148</v>
      </c>
      <c r="H57" s="28">
        <v>0.33712984054669703</v>
      </c>
      <c r="I57" s="92">
        <v>1789</v>
      </c>
      <c r="J57" s="92">
        <v>709</v>
      </c>
      <c r="K57" s="28">
        <v>0.39631078814980436</v>
      </c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</row>
  </sheetData>
  <mergeCells count="9">
    <mergeCell ref="I34:K34"/>
    <mergeCell ref="A36:A39"/>
    <mergeCell ref="A40:A44"/>
    <mergeCell ref="A45:A56"/>
    <mergeCell ref="A5:A8"/>
    <mergeCell ref="A9:A13"/>
    <mergeCell ref="A14:A26"/>
    <mergeCell ref="C34:E34"/>
    <mergeCell ref="F34:H34"/>
  </mergeCells>
  <pageMargins left="0.7" right="0.7" top="0.75" bottom="0.75" header="0.3" footer="0.3"/>
  <pageSetup paperSize="9" orientation="portrait" r:id="rId1"/>
  <ignoredErrors>
    <ignoredError sqref="H14:K14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1"/>
  <sheetViews>
    <sheetView zoomScaleNormal="100" workbookViewId="0">
      <selection activeCell="A31" sqref="A31"/>
    </sheetView>
  </sheetViews>
  <sheetFormatPr defaultRowHeight="15" x14ac:dyDescent="0.25"/>
  <cols>
    <col min="1" max="1" width="29.140625" customWidth="1"/>
    <col min="2" max="2" width="14" customWidth="1"/>
    <col min="3" max="5" width="10" customWidth="1"/>
    <col min="6" max="6" width="11.42578125" customWidth="1"/>
    <col min="7" max="7" width="11.42578125" style="71" customWidth="1"/>
    <col min="8" max="8" width="6.85546875" bestFit="1" customWidth="1"/>
    <col min="9" max="9" width="10.28515625" bestFit="1" customWidth="1"/>
    <col min="10" max="13" width="10.28515625" customWidth="1"/>
    <col min="240" max="240" width="29.140625" customWidth="1"/>
    <col min="241" max="241" width="18.7109375" customWidth="1"/>
    <col min="242" max="242" width="14" customWidth="1"/>
    <col min="243" max="243" width="10" customWidth="1"/>
    <col min="244" max="244" width="11.42578125" customWidth="1"/>
    <col min="245" max="245" width="6.85546875" bestFit="1" customWidth="1"/>
    <col min="246" max="246" width="10.28515625" bestFit="1" customWidth="1"/>
    <col min="247" max="250" width="10.28515625" customWidth="1"/>
    <col min="252" max="252" width="9.7109375" bestFit="1" customWidth="1"/>
    <col min="253" max="253" width="37.5703125" bestFit="1" customWidth="1"/>
    <col min="496" max="496" width="29.140625" customWidth="1"/>
    <col min="497" max="497" width="18.7109375" customWidth="1"/>
    <col min="498" max="498" width="14" customWidth="1"/>
    <col min="499" max="499" width="10" customWidth="1"/>
    <col min="500" max="500" width="11.42578125" customWidth="1"/>
    <col min="501" max="501" width="6.85546875" bestFit="1" customWidth="1"/>
    <col min="502" max="502" width="10.28515625" bestFit="1" customWidth="1"/>
    <col min="503" max="506" width="10.28515625" customWidth="1"/>
    <col min="508" max="508" width="9.7109375" bestFit="1" customWidth="1"/>
    <col min="509" max="509" width="37.5703125" bestFit="1" customWidth="1"/>
    <col min="752" max="752" width="29.140625" customWidth="1"/>
    <col min="753" max="753" width="18.7109375" customWidth="1"/>
    <col min="754" max="754" width="14" customWidth="1"/>
    <col min="755" max="755" width="10" customWidth="1"/>
    <col min="756" max="756" width="11.42578125" customWidth="1"/>
    <col min="757" max="757" width="6.85546875" bestFit="1" customWidth="1"/>
    <col min="758" max="758" width="10.28515625" bestFit="1" customWidth="1"/>
    <col min="759" max="762" width="10.28515625" customWidth="1"/>
    <col min="764" max="764" width="9.7109375" bestFit="1" customWidth="1"/>
    <col min="765" max="765" width="37.5703125" bestFit="1" customWidth="1"/>
    <col min="1008" max="1008" width="29.140625" customWidth="1"/>
    <col min="1009" max="1009" width="18.7109375" customWidth="1"/>
    <col min="1010" max="1010" width="14" customWidth="1"/>
    <col min="1011" max="1011" width="10" customWidth="1"/>
    <col min="1012" max="1012" width="11.42578125" customWidth="1"/>
    <col min="1013" max="1013" width="6.85546875" bestFit="1" customWidth="1"/>
    <col min="1014" max="1014" width="10.28515625" bestFit="1" customWidth="1"/>
    <col min="1015" max="1018" width="10.28515625" customWidth="1"/>
    <col min="1020" max="1020" width="9.7109375" bestFit="1" customWidth="1"/>
    <col min="1021" max="1021" width="37.5703125" bestFit="1" customWidth="1"/>
    <col min="1264" max="1264" width="29.140625" customWidth="1"/>
    <col min="1265" max="1265" width="18.7109375" customWidth="1"/>
    <col min="1266" max="1266" width="14" customWidth="1"/>
    <col min="1267" max="1267" width="10" customWidth="1"/>
    <col min="1268" max="1268" width="11.42578125" customWidth="1"/>
    <col min="1269" max="1269" width="6.85546875" bestFit="1" customWidth="1"/>
    <col min="1270" max="1270" width="10.28515625" bestFit="1" customWidth="1"/>
    <col min="1271" max="1274" width="10.28515625" customWidth="1"/>
    <col min="1276" max="1276" width="9.7109375" bestFit="1" customWidth="1"/>
    <col min="1277" max="1277" width="37.5703125" bestFit="1" customWidth="1"/>
    <col min="1520" max="1520" width="29.140625" customWidth="1"/>
    <col min="1521" max="1521" width="18.7109375" customWidth="1"/>
    <col min="1522" max="1522" width="14" customWidth="1"/>
    <col min="1523" max="1523" width="10" customWidth="1"/>
    <col min="1524" max="1524" width="11.42578125" customWidth="1"/>
    <col min="1525" max="1525" width="6.85546875" bestFit="1" customWidth="1"/>
    <col min="1526" max="1526" width="10.28515625" bestFit="1" customWidth="1"/>
    <col min="1527" max="1530" width="10.28515625" customWidth="1"/>
    <col min="1532" max="1532" width="9.7109375" bestFit="1" customWidth="1"/>
    <col min="1533" max="1533" width="37.5703125" bestFit="1" customWidth="1"/>
    <col min="1776" max="1776" width="29.140625" customWidth="1"/>
    <col min="1777" max="1777" width="18.7109375" customWidth="1"/>
    <col min="1778" max="1778" width="14" customWidth="1"/>
    <col min="1779" max="1779" width="10" customWidth="1"/>
    <col min="1780" max="1780" width="11.42578125" customWidth="1"/>
    <col min="1781" max="1781" width="6.85546875" bestFit="1" customWidth="1"/>
    <col min="1782" max="1782" width="10.28515625" bestFit="1" customWidth="1"/>
    <col min="1783" max="1786" width="10.28515625" customWidth="1"/>
    <col min="1788" max="1788" width="9.7109375" bestFit="1" customWidth="1"/>
    <col min="1789" max="1789" width="37.5703125" bestFit="1" customWidth="1"/>
    <col min="2032" max="2032" width="29.140625" customWidth="1"/>
    <col min="2033" max="2033" width="18.7109375" customWidth="1"/>
    <col min="2034" max="2034" width="14" customWidth="1"/>
    <col min="2035" max="2035" width="10" customWidth="1"/>
    <col min="2036" max="2036" width="11.42578125" customWidth="1"/>
    <col min="2037" max="2037" width="6.85546875" bestFit="1" customWidth="1"/>
    <col min="2038" max="2038" width="10.28515625" bestFit="1" customWidth="1"/>
    <col min="2039" max="2042" width="10.28515625" customWidth="1"/>
    <col min="2044" max="2044" width="9.7109375" bestFit="1" customWidth="1"/>
    <col min="2045" max="2045" width="37.5703125" bestFit="1" customWidth="1"/>
    <col min="2288" max="2288" width="29.140625" customWidth="1"/>
    <col min="2289" max="2289" width="18.7109375" customWidth="1"/>
    <col min="2290" max="2290" width="14" customWidth="1"/>
    <col min="2291" max="2291" width="10" customWidth="1"/>
    <col min="2292" max="2292" width="11.42578125" customWidth="1"/>
    <col min="2293" max="2293" width="6.85546875" bestFit="1" customWidth="1"/>
    <col min="2294" max="2294" width="10.28515625" bestFit="1" customWidth="1"/>
    <col min="2295" max="2298" width="10.28515625" customWidth="1"/>
    <col min="2300" max="2300" width="9.7109375" bestFit="1" customWidth="1"/>
    <col min="2301" max="2301" width="37.5703125" bestFit="1" customWidth="1"/>
    <col min="2544" max="2544" width="29.140625" customWidth="1"/>
    <col min="2545" max="2545" width="18.7109375" customWidth="1"/>
    <col min="2546" max="2546" width="14" customWidth="1"/>
    <col min="2547" max="2547" width="10" customWidth="1"/>
    <col min="2548" max="2548" width="11.42578125" customWidth="1"/>
    <col min="2549" max="2549" width="6.85546875" bestFit="1" customWidth="1"/>
    <col min="2550" max="2550" width="10.28515625" bestFit="1" customWidth="1"/>
    <col min="2551" max="2554" width="10.28515625" customWidth="1"/>
    <col min="2556" max="2556" width="9.7109375" bestFit="1" customWidth="1"/>
    <col min="2557" max="2557" width="37.5703125" bestFit="1" customWidth="1"/>
    <col min="2800" max="2800" width="29.140625" customWidth="1"/>
    <col min="2801" max="2801" width="18.7109375" customWidth="1"/>
    <col min="2802" max="2802" width="14" customWidth="1"/>
    <col min="2803" max="2803" width="10" customWidth="1"/>
    <col min="2804" max="2804" width="11.42578125" customWidth="1"/>
    <col min="2805" max="2805" width="6.85546875" bestFit="1" customWidth="1"/>
    <col min="2806" max="2806" width="10.28515625" bestFit="1" customWidth="1"/>
    <col min="2807" max="2810" width="10.28515625" customWidth="1"/>
    <col min="2812" max="2812" width="9.7109375" bestFit="1" customWidth="1"/>
    <col min="2813" max="2813" width="37.5703125" bestFit="1" customWidth="1"/>
    <col min="3056" max="3056" width="29.140625" customWidth="1"/>
    <col min="3057" max="3057" width="18.7109375" customWidth="1"/>
    <col min="3058" max="3058" width="14" customWidth="1"/>
    <col min="3059" max="3059" width="10" customWidth="1"/>
    <col min="3060" max="3060" width="11.42578125" customWidth="1"/>
    <col min="3061" max="3061" width="6.85546875" bestFit="1" customWidth="1"/>
    <col min="3062" max="3062" width="10.28515625" bestFit="1" customWidth="1"/>
    <col min="3063" max="3066" width="10.28515625" customWidth="1"/>
    <col min="3068" max="3068" width="9.7109375" bestFit="1" customWidth="1"/>
    <col min="3069" max="3069" width="37.5703125" bestFit="1" customWidth="1"/>
    <col min="3312" max="3312" width="29.140625" customWidth="1"/>
    <col min="3313" max="3313" width="18.7109375" customWidth="1"/>
    <col min="3314" max="3314" width="14" customWidth="1"/>
    <col min="3315" max="3315" width="10" customWidth="1"/>
    <col min="3316" max="3316" width="11.42578125" customWidth="1"/>
    <col min="3317" max="3317" width="6.85546875" bestFit="1" customWidth="1"/>
    <col min="3318" max="3318" width="10.28515625" bestFit="1" customWidth="1"/>
    <col min="3319" max="3322" width="10.28515625" customWidth="1"/>
    <col min="3324" max="3324" width="9.7109375" bestFit="1" customWidth="1"/>
    <col min="3325" max="3325" width="37.5703125" bestFit="1" customWidth="1"/>
    <col min="3568" max="3568" width="29.140625" customWidth="1"/>
    <col min="3569" max="3569" width="18.7109375" customWidth="1"/>
    <col min="3570" max="3570" width="14" customWidth="1"/>
    <col min="3571" max="3571" width="10" customWidth="1"/>
    <col min="3572" max="3572" width="11.42578125" customWidth="1"/>
    <col min="3573" max="3573" width="6.85546875" bestFit="1" customWidth="1"/>
    <col min="3574" max="3574" width="10.28515625" bestFit="1" customWidth="1"/>
    <col min="3575" max="3578" width="10.28515625" customWidth="1"/>
    <col min="3580" max="3580" width="9.7109375" bestFit="1" customWidth="1"/>
    <col min="3581" max="3581" width="37.5703125" bestFit="1" customWidth="1"/>
    <col min="3824" max="3824" width="29.140625" customWidth="1"/>
    <col min="3825" max="3825" width="18.7109375" customWidth="1"/>
    <col min="3826" max="3826" width="14" customWidth="1"/>
    <col min="3827" max="3827" width="10" customWidth="1"/>
    <col min="3828" max="3828" width="11.42578125" customWidth="1"/>
    <col min="3829" max="3829" width="6.85546875" bestFit="1" customWidth="1"/>
    <col min="3830" max="3830" width="10.28515625" bestFit="1" customWidth="1"/>
    <col min="3831" max="3834" width="10.28515625" customWidth="1"/>
    <col min="3836" max="3836" width="9.7109375" bestFit="1" customWidth="1"/>
    <col min="3837" max="3837" width="37.5703125" bestFit="1" customWidth="1"/>
    <col min="4080" max="4080" width="29.140625" customWidth="1"/>
    <col min="4081" max="4081" width="18.7109375" customWidth="1"/>
    <col min="4082" max="4082" width="14" customWidth="1"/>
    <col min="4083" max="4083" width="10" customWidth="1"/>
    <col min="4084" max="4084" width="11.42578125" customWidth="1"/>
    <col min="4085" max="4085" width="6.85546875" bestFit="1" customWidth="1"/>
    <col min="4086" max="4086" width="10.28515625" bestFit="1" customWidth="1"/>
    <col min="4087" max="4090" width="10.28515625" customWidth="1"/>
    <col min="4092" max="4092" width="9.7109375" bestFit="1" customWidth="1"/>
    <col min="4093" max="4093" width="37.5703125" bestFit="1" customWidth="1"/>
    <col min="4336" max="4336" width="29.140625" customWidth="1"/>
    <col min="4337" max="4337" width="18.7109375" customWidth="1"/>
    <col min="4338" max="4338" width="14" customWidth="1"/>
    <col min="4339" max="4339" width="10" customWidth="1"/>
    <col min="4340" max="4340" width="11.42578125" customWidth="1"/>
    <col min="4341" max="4341" width="6.85546875" bestFit="1" customWidth="1"/>
    <col min="4342" max="4342" width="10.28515625" bestFit="1" customWidth="1"/>
    <col min="4343" max="4346" width="10.28515625" customWidth="1"/>
    <col min="4348" max="4348" width="9.7109375" bestFit="1" customWidth="1"/>
    <col min="4349" max="4349" width="37.5703125" bestFit="1" customWidth="1"/>
    <col min="4592" max="4592" width="29.140625" customWidth="1"/>
    <col min="4593" max="4593" width="18.7109375" customWidth="1"/>
    <col min="4594" max="4594" width="14" customWidth="1"/>
    <col min="4595" max="4595" width="10" customWidth="1"/>
    <col min="4596" max="4596" width="11.42578125" customWidth="1"/>
    <col min="4597" max="4597" width="6.85546875" bestFit="1" customWidth="1"/>
    <col min="4598" max="4598" width="10.28515625" bestFit="1" customWidth="1"/>
    <col min="4599" max="4602" width="10.28515625" customWidth="1"/>
    <col min="4604" max="4604" width="9.7109375" bestFit="1" customWidth="1"/>
    <col min="4605" max="4605" width="37.5703125" bestFit="1" customWidth="1"/>
    <col min="4848" max="4848" width="29.140625" customWidth="1"/>
    <col min="4849" max="4849" width="18.7109375" customWidth="1"/>
    <col min="4850" max="4850" width="14" customWidth="1"/>
    <col min="4851" max="4851" width="10" customWidth="1"/>
    <col min="4852" max="4852" width="11.42578125" customWidth="1"/>
    <col min="4853" max="4853" width="6.85546875" bestFit="1" customWidth="1"/>
    <col min="4854" max="4854" width="10.28515625" bestFit="1" customWidth="1"/>
    <col min="4855" max="4858" width="10.28515625" customWidth="1"/>
    <col min="4860" max="4860" width="9.7109375" bestFit="1" customWidth="1"/>
    <col min="4861" max="4861" width="37.5703125" bestFit="1" customWidth="1"/>
    <col min="5104" max="5104" width="29.140625" customWidth="1"/>
    <col min="5105" max="5105" width="18.7109375" customWidth="1"/>
    <col min="5106" max="5106" width="14" customWidth="1"/>
    <col min="5107" max="5107" width="10" customWidth="1"/>
    <col min="5108" max="5108" width="11.42578125" customWidth="1"/>
    <col min="5109" max="5109" width="6.85546875" bestFit="1" customWidth="1"/>
    <col min="5110" max="5110" width="10.28515625" bestFit="1" customWidth="1"/>
    <col min="5111" max="5114" width="10.28515625" customWidth="1"/>
    <col min="5116" max="5116" width="9.7109375" bestFit="1" customWidth="1"/>
    <col min="5117" max="5117" width="37.5703125" bestFit="1" customWidth="1"/>
    <col min="5360" max="5360" width="29.140625" customWidth="1"/>
    <col min="5361" max="5361" width="18.7109375" customWidth="1"/>
    <col min="5362" max="5362" width="14" customWidth="1"/>
    <col min="5363" max="5363" width="10" customWidth="1"/>
    <col min="5364" max="5364" width="11.42578125" customWidth="1"/>
    <col min="5365" max="5365" width="6.85546875" bestFit="1" customWidth="1"/>
    <col min="5366" max="5366" width="10.28515625" bestFit="1" customWidth="1"/>
    <col min="5367" max="5370" width="10.28515625" customWidth="1"/>
    <col min="5372" max="5372" width="9.7109375" bestFit="1" customWidth="1"/>
    <col min="5373" max="5373" width="37.5703125" bestFit="1" customWidth="1"/>
    <col min="5616" max="5616" width="29.140625" customWidth="1"/>
    <col min="5617" max="5617" width="18.7109375" customWidth="1"/>
    <col min="5618" max="5618" width="14" customWidth="1"/>
    <col min="5619" max="5619" width="10" customWidth="1"/>
    <col min="5620" max="5620" width="11.42578125" customWidth="1"/>
    <col min="5621" max="5621" width="6.85546875" bestFit="1" customWidth="1"/>
    <col min="5622" max="5622" width="10.28515625" bestFit="1" customWidth="1"/>
    <col min="5623" max="5626" width="10.28515625" customWidth="1"/>
    <col min="5628" max="5628" width="9.7109375" bestFit="1" customWidth="1"/>
    <col min="5629" max="5629" width="37.5703125" bestFit="1" customWidth="1"/>
    <col min="5872" max="5872" width="29.140625" customWidth="1"/>
    <col min="5873" max="5873" width="18.7109375" customWidth="1"/>
    <col min="5874" max="5874" width="14" customWidth="1"/>
    <col min="5875" max="5875" width="10" customWidth="1"/>
    <col min="5876" max="5876" width="11.42578125" customWidth="1"/>
    <col min="5877" max="5877" width="6.85546875" bestFit="1" customWidth="1"/>
    <col min="5878" max="5878" width="10.28515625" bestFit="1" customWidth="1"/>
    <col min="5879" max="5882" width="10.28515625" customWidth="1"/>
    <col min="5884" max="5884" width="9.7109375" bestFit="1" customWidth="1"/>
    <col min="5885" max="5885" width="37.5703125" bestFit="1" customWidth="1"/>
    <col min="6128" max="6128" width="29.140625" customWidth="1"/>
    <col min="6129" max="6129" width="18.7109375" customWidth="1"/>
    <col min="6130" max="6130" width="14" customWidth="1"/>
    <col min="6131" max="6131" width="10" customWidth="1"/>
    <col min="6132" max="6132" width="11.42578125" customWidth="1"/>
    <col min="6133" max="6133" width="6.85546875" bestFit="1" customWidth="1"/>
    <col min="6134" max="6134" width="10.28515625" bestFit="1" customWidth="1"/>
    <col min="6135" max="6138" width="10.28515625" customWidth="1"/>
    <col min="6140" max="6140" width="9.7109375" bestFit="1" customWidth="1"/>
    <col min="6141" max="6141" width="37.5703125" bestFit="1" customWidth="1"/>
    <col min="6384" max="6384" width="29.140625" customWidth="1"/>
    <col min="6385" max="6385" width="18.7109375" customWidth="1"/>
    <col min="6386" max="6386" width="14" customWidth="1"/>
    <col min="6387" max="6387" width="10" customWidth="1"/>
    <col min="6388" max="6388" width="11.42578125" customWidth="1"/>
    <col min="6389" max="6389" width="6.85546875" bestFit="1" customWidth="1"/>
    <col min="6390" max="6390" width="10.28515625" bestFit="1" customWidth="1"/>
    <col min="6391" max="6394" width="10.28515625" customWidth="1"/>
    <col min="6396" max="6396" width="9.7109375" bestFit="1" customWidth="1"/>
    <col min="6397" max="6397" width="37.5703125" bestFit="1" customWidth="1"/>
    <col min="6640" max="6640" width="29.140625" customWidth="1"/>
    <col min="6641" max="6641" width="18.7109375" customWidth="1"/>
    <col min="6642" max="6642" width="14" customWidth="1"/>
    <col min="6643" max="6643" width="10" customWidth="1"/>
    <col min="6644" max="6644" width="11.42578125" customWidth="1"/>
    <col min="6645" max="6645" width="6.85546875" bestFit="1" customWidth="1"/>
    <col min="6646" max="6646" width="10.28515625" bestFit="1" customWidth="1"/>
    <col min="6647" max="6650" width="10.28515625" customWidth="1"/>
    <col min="6652" max="6652" width="9.7109375" bestFit="1" customWidth="1"/>
    <col min="6653" max="6653" width="37.5703125" bestFit="1" customWidth="1"/>
    <col min="6896" max="6896" width="29.140625" customWidth="1"/>
    <col min="6897" max="6897" width="18.7109375" customWidth="1"/>
    <col min="6898" max="6898" width="14" customWidth="1"/>
    <col min="6899" max="6899" width="10" customWidth="1"/>
    <col min="6900" max="6900" width="11.42578125" customWidth="1"/>
    <col min="6901" max="6901" width="6.85546875" bestFit="1" customWidth="1"/>
    <col min="6902" max="6902" width="10.28515625" bestFit="1" customWidth="1"/>
    <col min="6903" max="6906" width="10.28515625" customWidth="1"/>
    <col min="6908" max="6908" width="9.7109375" bestFit="1" customWidth="1"/>
    <col min="6909" max="6909" width="37.5703125" bestFit="1" customWidth="1"/>
    <col min="7152" max="7152" width="29.140625" customWidth="1"/>
    <col min="7153" max="7153" width="18.7109375" customWidth="1"/>
    <col min="7154" max="7154" width="14" customWidth="1"/>
    <col min="7155" max="7155" width="10" customWidth="1"/>
    <col min="7156" max="7156" width="11.42578125" customWidth="1"/>
    <col min="7157" max="7157" width="6.85546875" bestFit="1" customWidth="1"/>
    <col min="7158" max="7158" width="10.28515625" bestFit="1" customWidth="1"/>
    <col min="7159" max="7162" width="10.28515625" customWidth="1"/>
    <col min="7164" max="7164" width="9.7109375" bestFit="1" customWidth="1"/>
    <col min="7165" max="7165" width="37.5703125" bestFit="1" customWidth="1"/>
    <col min="7408" max="7408" width="29.140625" customWidth="1"/>
    <col min="7409" max="7409" width="18.7109375" customWidth="1"/>
    <col min="7410" max="7410" width="14" customWidth="1"/>
    <col min="7411" max="7411" width="10" customWidth="1"/>
    <col min="7412" max="7412" width="11.42578125" customWidth="1"/>
    <col min="7413" max="7413" width="6.85546875" bestFit="1" customWidth="1"/>
    <col min="7414" max="7414" width="10.28515625" bestFit="1" customWidth="1"/>
    <col min="7415" max="7418" width="10.28515625" customWidth="1"/>
    <col min="7420" max="7420" width="9.7109375" bestFit="1" customWidth="1"/>
    <col min="7421" max="7421" width="37.5703125" bestFit="1" customWidth="1"/>
    <col min="7664" max="7664" width="29.140625" customWidth="1"/>
    <col min="7665" max="7665" width="18.7109375" customWidth="1"/>
    <col min="7666" max="7666" width="14" customWidth="1"/>
    <col min="7667" max="7667" width="10" customWidth="1"/>
    <col min="7668" max="7668" width="11.42578125" customWidth="1"/>
    <col min="7669" max="7669" width="6.85546875" bestFit="1" customWidth="1"/>
    <col min="7670" max="7670" width="10.28515625" bestFit="1" customWidth="1"/>
    <col min="7671" max="7674" width="10.28515625" customWidth="1"/>
    <col min="7676" max="7676" width="9.7109375" bestFit="1" customWidth="1"/>
    <col min="7677" max="7677" width="37.5703125" bestFit="1" customWidth="1"/>
    <col min="7920" max="7920" width="29.140625" customWidth="1"/>
    <col min="7921" max="7921" width="18.7109375" customWidth="1"/>
    <col min="7922" max="7922" width="14" customWidth="1"/>
    <col min="7923" max="7923" width="10" customWidth="1"/>
    <col min="7924" max="7924" width="11.42578125" customWidth="1"/>
    <col min="7925" max="7925" width="6.85546875" bestFit="1" customWidth="1"/>
    <col min="7926" max="7926" width="10.28515625" bestFit="1" customWidth="1"/>
    <col min="7927" max="7930" width="10.28515625" customWidth="1"/>
    <col min="7932" max="7932" width="9.7109375" bestFit="1" customWidth="1"/>
    <col min="7933" max="7933" width="37.5703125" bestFit="1" customWidth="1"/>
    <col min="8176" max="8176" width="29.140625" customWidth="1"/>
    <col min="8177" max="8177" width="18.7109375" customWidth="1"/>
    <col min="8178" max="8178" width="14" customWidth="1"/>
    <col min="8179" max="8179" width="10" customWidth="1"/>
    <col min="8180" max="8180" width="11.42578125" customWidth="1"/>
    <col min="8181" max="8181" width="6.85546875" bestFit="1" customWidth="1"/>
    <col min="8182" max="8182" width="10.28515625" bestFit="1" customWidth="1"/>
    <col min="8183" max="8186" width="10.28515625" customWidth="1"/>
    <col min="8188" max="8188" width="9.7109375" bestFit="1" customWidth="1"/>
    <col min="8189" max="8189" width="37.5703125" bestFit="1" customWidth="1"/>
    <col min="8432" max="8432" width="29.140625" customWidth="1"/>
    <col min="8433" max="8433" width="18.7109375" customWidth="1"/>
    <col min="8434" max="8434" width="14" customWidth="1"/>
    <col min="8435" max="8435" width="10" customWidth="1"/>
    <col min="8436" max="8436" width="11.42578125" customWidth="1"/>
    <col min="8437" max="8437" width="6.85546875" bestFit="1" customWidth="1"/>
    <col min="8438" max="8438" width="10.28515625" bestFit="1" customWidth="1"/>
    <col min="8439" max="8442" width="10.28515625" customWidth="1"/>
    <col min="8444" max="8444" width="9.7109375" bestFit="1" customWidth="1"/>
    <col min="8445" max="8445" width="37.5703125" bestFit="1" customWidth="1"/>
    <col min="8688" max="8688" width="29.140625" customWidth="1"/>
    <col min="8689" max="8689" width="18.7109375" customWidth="1"/>
    <col min="8690" max="8690" width="14" customWidth="1"/>
    <col min="8691" max="8691" width="10" customWidth="1"/>
    <col min="8692" max="8692" width="11.42578125" customWidth="1"/>
    <col min="8693" max="8693" width="6.85546875" bestFit="1" customWidth="1"/>
    <col min="8694" max="8694" width="10.28515625" bestFit="1" customWidth="1"/>
    <col min="8695" max="8698" width="10.28515625" customWidth="1"/>
    <col min="8700" max="8700" width="9.7109375" bestFit="1" customWidth="1"/>
    <col min="8701" max="8701" width="37.5703125" bestFit="1" customWidth="1"/>
    <col min="8944" max="8944" width="29.140625" customWidth="1"/>
    <col min="8945" max="8945" width="18.7109375" customWidth="1"/>
    <col min="8946" max="8946" width="14" customWidth="1"/>
    <col min="8947" max="8947" width="10" customWidth="1"/>
    <col min="8948" max="8948" width="11.42578125" customWidth="1"/>
    <col min="8949" max="8949" width="6.85546875" bestFit="1" customWidth="1"/>
    <col min="8950" max="8950" width="10.28515625" bestFit="1" customWidth="1"/>
    <col min="8951" max="8954" width="10.28515625" customWidth="1"/>
    <col min="8956" max="8956" width="9.7109375" bestFit="1" customWidth="1"/>
    <col min="8957" max="8957" width="37.5703125" bestFit="1" customWidth="1"/>
    <col min="9200" max="9200" width="29.140625" customWidth="1"/>
    <col min="9201" max="9201" width="18.7109375" customWidth="1"/>
    <col min="9202" max="9202" width="14" customWidth="1"/>
    <col min="9203" max="9203" width="10" customWidth="1"/>
    <col min="9204" max="9204" width="11.42578125" customWidth="1"/>
    <col min="9205" max="9205" width="6.85546875" bestFit="1" customWidth="1"/>
    <col min="9206" max="9206" width="10.28515625" bestFit="1" customWidth="1"/>
    <col min="9207" max="9210" width="10.28515625" customWidth="1"/>
    <col min="9212" max="9212" width="9.7109375" bestFit="1" customWidth="1"/>
    <col min="9213" max="9213" width="37.5703125" bestFit="1" customWidth="1"/>
    <col min="9456" max="9456" width="29.140625" customWidth="1"/>
    <col min="9457" max="9457" width="18.7109375" customWidth="1"/>
    <col min="9458" max="9458" width="14" customWidth="1"/>
    <col min="9459" max="9459" width="10" customWidth="1"/>
    <col min="9460" max="9460" width="11.42578125" customWidth="1"/>
    <col min="9461" max="9461" width="6.85546875" bestFit="1" customWidth="1"/>
    <col min="9462" max="9462" width="10.28515625" bestFit="1" customWidth="1"/>
    <col min="9463" max="9466" width="10.28515625" customWidth="1"/>
    <col min="9468" max="9468" width="9.7109375" bestFit="1" customWidth="1"/>
    <col min="9469" max="9469" width="37.5703125" bestFit="1" customWidth="1"/>
    <col min="9712" max="9712" width="29.140625" customWidth="1"/>
    <col min="9713" max="9713" width="18.7109375" customWidth="1"/>
    <col min="9714" max="9714" width="14" customWidth="1"/>
    <col min="9715" max="9715" width="10" customWidth="1"/>
    <col min="9716" max="9716" width="11.42578125" customWidth="1"/>
    <col min="9717" max="9717" width="6.85546875" bestFit="1" customWidth="1"/>
    <col min="9718" max="9718" width="10.28515625" bestFit="1" customWidth="1"/>
    <col min="9719" max="9722" width="10.28515625" customWidth="1"/>
    <col min="9724" max="9724" width="9.7109375" bestFit="1" customWidth="1"/>
    <col min="9725" max="9725" width="37.5703125" bestFit="1" customWidth="1"/>
    <col min="9968" max="9968" width="29.140625" customWidth="1"/>
    <col min="9969" max="9969" width="18.7109375" customWidth="1"/>
    <col min="9970" max="9970" width="14" customWidth="1"/>
    <col min="9971" max="9971" width="10" customWidth="1"/>
    <col min="9972" max="9972" width="11.42578125" customWidth="1"/>
    <col min="9973" max="9973" width="6.85546875" bestFit="1" customWidth="1"/>
    <col min="9974" max="9974" width="10.28515625" bestFit="1" customWidth="1"/>
    <col min="9975" max="9978" width="10.28515625" customWidth="1"/>
    <col min="9980" max="9980" width="9.7109375" bestFit="1" customWidth="1"/>
    <col min="9981" max="9981" width="37.5703125" bestFit="1" customWidth="1"/>
    <col min="10224" max="10224" width="29.140625" customWidth="1"/>
    <col min="10225" max="10225" width="18.7109375" customWidth="1"/>
    <col min="10226" max="10226" width="14" customWidth="1"/>
    <col min="10227" max="10227" width="10" customWidth="1"/>
    <col min="10228" max="10228" width="11.42578125" customWidth="1"/>
    <col min="10229" max="10229" width="6.85546875" bestFit="1" customWidth="1"/>
    <col min="10230" max="10230" width="10.28515625" bestFit="1" customWidth="1"/>
    <col min="10231" max="10234" width="10.28515625" customWidth="1"/>
    <col min="10236" max="10236" width="9.7109375" bestFit="1" customWidth="1"/>
    <col min="10237" max="10237" width="37.5703125" bestFit="1" customWidth="1"/>
    <col min="10480" max="10480" width="29.140625" customWidth="1"/>
    <col min="10481" max="10481" width="18.7109375" customWidth="1"/>
    <col min="10482" max="10482" width="14" customWidth="1"/>
    <col min="10483" max="10483" width="10" customWidth="1"/>
    <col min="10484" max="10484" width="11.42578125" customWidth="1"/>
    <col min="10485" max="10485" width="6.85546875" bestFit="1" customWidth="1"/>
    <col min="10486" max="10486" width="10.28515625" bestFit="1" customWidth="1"/>
    <col min="10487" max="10490" width="10.28515625" customWidth="1"/>
    <col min="10492" max="10492" width="9.7109375" bestFit="1" customWidth="1"/>
    <col min="10493" max="10493" width="37.5703125" bestFit="1" customWidth="1"/>
    <col min="10736" max="10736" width="29.140625" customWidth="1"/>
    <col min="10737" max="10737" width="18.7109375" customWidth="1"/>
    <col min="10738" max="10738" width="14" customWidth="1"/>
    <col min="10739" max="10739" width="10" customWidth="1"/>
    <col min="10740" max="10740" width="11.42578125" customWidth="1"/>
    <col min="10741" max="10741" width="6.85546875" bestFit="1" customWidth="1"/>
    <col min="10742" max="10742" width="10.28515625" bestFit="1" customWidth="1"/>
    <col min="10743" max="10746" width="10.28515625" customWidth="1"/>
    <col min="10748" max="10748" width="9.7109375" bestFit="1" customWidth="1"/>
    <col min="10749" max="10749" width="37.5703125" bestFit="1" customWidth="1"/>
    <col min="10992" max="10992" width="29.140625" customWidth="1"/>
    <col min="10993" max="10993" width="18.7109375" customWidth="1"/>
    <col min="10994" max="10994" width="14" customWidth="1"/>
    <col min="10995" max="10995" width="10" customWidth="1"/>
    <col min="10996" max="10996" width="11.42578125" customWidth="1"/>
    <col min="10997" max="10997" width="6.85546875" bestFit="1" customWidth="1"/>
    <col min="10998" max="10998" width="10.28515625" bestFit="1" customWidth="1"/>
    <col min="10999" max="11002" width="10.28515625" customWidth="1"/>
    <col min="11004" max="11004" width="9.7109375" bestFit="1" customWidth="1"/>
    <col min="11005" max="11005" width="37.5703125" bestFit="1" customWidth="1"/>
    <col min="11248" max="11248" width="29.140625" customWidth="1"/>
    <col min="11249" max="11249" width="18.7109375" customWidth="1"/>
    <col min="11250" max="11250" width="14" customWidth="1"/>
    <col min="11251" max="11251" width="10" customWidth="1"/>
    <col min="11252" max="11252" width="11.42578125" customWidth="1"/>
    <col min="11253" max="11253" width="6.85546875" bestFit="1" customWidth="1"/>
    <col min="11254" max="11254" width="10.28515625" bestFit="1" customWidth="1"/>
    <col min="11255" max="11258" width="10.28515625" customWidth="1"/>
    <col min="11260" max="11260" width="9.7109375" bestFit="1" customWidth="1"/>
    <col min="11261" max="11261" width="37.5703125" bestFit="1" customWidth="1"/>
    <col min="11504" max="11504" width="29.140625" customWidth="1"/>
    <col min="11505" max="11505" width="18.7109375" customWidth="1"/>
    <col min="11506" max="11506" width="14" customWidth="1"/>
    <col min="11507" max="11507" width="10" customWidth="1"/>
    <col min="11508" max="11508" width="11.42578125" customWidth="1"/>
    <col min="11509" max="11509" width="6.85546875" bestFit="1" customWidth="1"/>
    <col min="11510" max="11510" width="10.28515625" bestFit="1" customWidth="1"/>
    <col min="11511" max="11514" width="10.28515625" customWidth="1"/>
    <col min="11516" max="11516" width="9.7109375" bestFit="1" customWidth="1"/>
    <col min="11517" max="11517" width="37.5703125" bestFit="1" customWidth="1"/>
    <col min="11760" max="11760" width="29.140625" customWidth="1"/>
    <col min="11761" max="11761" width="18.7109375" customWidth="1"/>
    <col min="11762" max="11762" width="14" customWidth="1"/>
    <col min="11763" max="11763" width="10" customWidth="1"/>
    <col min="11764" max="11764" width="11.42578125" customWidth="1"/>
    <col min="11765" max="11765" width="6.85546875" bestFit="1" customWidth="1"/>
    <col min="11766" max="11766" width="10.28515625" bestFit="1" customWidth="1"/>
    <col min="11767" max="11770" width="10.28515625" customWidth="1"/>
    <col min="11772" max="11772" width="9.7109375" bestFit="1" customWidth="1"/>
    <col min="11773" max="11773" width="37.5703125" bestFit="1" customWidth="1"/>
    <col min="12016" max="12016" width="29.140625" customWidth="1"/>
    <col min="12017" max="12017" width="18.7109375" customWidth="1"/>
    <col min="12018" max="12018" width="14" customWidth="1"/>
    <col min="12019" max="12019" width="10" customWidth="1"/>
    <col min="12020" max="12020" width="11.42578125" customWidth="1"/>
    <col min="12021" max="12021" width="6.85546875" bestFit="1" customWidth="1"/>
    <col min="12022" max="12022" width="10.28515625" bestFit="1" customWidth="1"/>
    <col min="12023" max="12026" width="10.28515625" customWidth="1"/>
    <col min="12028" max="12028" width="9.7109375" bestFit="1" customWidth="1"/>
    <col min="12029" max="12029" width="37.5703125" bestFit="1" customWidth="1"/>
    <col min="12272" max="12272" width="29.140625" customWidth="1"/>
    <col min="12273" max="12273" width="18.7109375" customWidth="1"/>
    <col min="12274" max="12274" width="14" customWidth="1"/>
    <col min="12275" max="12275" width="10" customWidth="1"/>
    <col min="12276" max="12276" width="11.42578125" customWidth="1"/>
    <col min="12277" max="12277" width="6.85546875" bestFit="1" customWidth="1"/>
    <col min="12278" max="12278" width="10.28515625" bestFit="1" customWidth="1"/>
    <col min="12279" max="12282" width="10.28515625" customWidth="1"/>
    <col min="12284" max="12284" width="9.7109375" bestFit="1" customWidth="1"/>
    <col min="12285" max="12285" width="37.5703125" bestFit="1" customWidth="1"/>
    <col min="12528" max="12528" width="29.140625" customWidth="1"/>
    <col min="12529" max="12529" width="18.7109375" customWidth="1"/>
    <col min="12530" max="12530" width="14" customWidth="1"/>
    <col min="12531" max="12531" width="10" customWidth="1"/>
    <col min="12532" max="12532" width="11.42578125" customWidth="1"/>
    <col min="12533" max="12533" width="6.85546875" bestFit="1" customWidth="1"/>
    <col min="12534" max="12534" width="10.28515625" bestFit="1" customWidth="1"/>
    <col min="12535" max="12538" width="10.28515625" customWidth="1"/>
    <col min="12540" max="12540" width="9.7109375" bestFit="1" customWidth="1"/>
    <col min="12541" max="12541" width="37.5703125" bestFit="1" customWidth="1"/>
    <col min="12784" max="12784" width="29.140625" customWidth="1"/>
    <col min="12785" max="12785" width="18.7109375" customWidth="1"/>
    <col min="12786" max="12786" width="14" customWidth="1"/>
    <col min="12787" max="12787" width="10" customWidth="1"/>
    <col min="12788" max="12788" width="11.42578125" customWidth="1"/>
    <col min="12789" max="12789" width="6.85546875" bestFit="1" customWidth="1"/>
    <col min="12790" max="12790" width="10.28515625" bestFit="1" customWidth="1"/>
    <col min="12791" max="12794" width="10.28515625" customWidth="1"/>
    <col min="12796" max="12796" width="9.7109375" bestFit="1" customWidth="1"/>
    <col min="12797" max="12797" width="37.5703125" bestFit="1" customWidth="1"/>
    <col min="13040" max="13040" width="29.140625" customWidth="1"/>
    <col min="13041" max="13041" width="18.7109375" customWidth="1"/>
    <col min="13042" max="13042" width="14" customWidth="1"/>
    <col min="13043" max="13043" width="10" customWidth="1"/>
    <col min="13044" max="13044" width="11.42578125" customWidth="1"/>
    <col min="13045" max="13045" width="6.85546875" bestFit="1" customWidth="1"/>
    <col min="13046" max="13046" width="10.28515625" bestFit="1" customWidth="1"/>
    <col min="13047" max="13050" width="10.28515625" customWidth="1"/>
    <col min="13052" max="13052" width="9.7109375" bestFit="1" customWidth="1"/>
    <col min="13053" max="13053" width="37.5703125" bestFit="1" customWidth="1"/>
    <col min="13296" max="13296" width="29.140625" customWidth="1"/>
    <col min="13297" max="13297" width="18.7109375" customWidth="1"/>
    <col min="13298" max="13298" width="14" customWidth="1"/>
    <col min="13299" max="13299" width="10" customWidth="1"/>
    <col min="13300" max="13300" width="11.42578125" customWidth="1"/>
    <col min="13301" max="13301" width="6.85546875" bestFit="1" customWidth="1"/>
    <col min="13302" max="13302" width="10.28515625" bestFit="1" customWidth="1"/>
    <col min="13303" max="13306" width="10.28515625" customWidth="1"/>
    <col min="13308" max="13308" width="9.7109375" bestFit="1" customWidth="1"/>
    <col min="13309" max="13309" width="37.5703125" bestFit="1" customWidth="1"/>
    <col min="13552" max="13552" width="29.140625" customWidth="1"/>
    <col min="13553" max="13553" width="18.7109375" customWidth="1"/>
    <col min="13554" max="13554" width="14" customWidth="1"/>
    <col min="13555" max="13555" width="10" customWidth="1"/>
    <col min="13556" max="13556" width="11.42578125" customWidth="1"/>
    <col min="13557" max="13557" width="6.85546875" bestFit="1" customWidth="1"/>
    <col min="13558" max="13558" width="10.28515625" bestFit="1" customWidth="1"/>
    <col min="13559" max="13562" width="10.28515625" customWidth="1"/>
    <col min="13564" max="13564" width="9.7109375" bestFit="1" customWidth="1"/>
    <col min="13565" max="13565" width="37.5703125" bestFit="1" customWidth="1"/>
    <col min="13808" max="13808" width="29.140625" customWidth="1"/>
    <col min="13809" max="13809" width="18.7109375" customWidth="1"/>
    <col min="13810" max="13810" width="14" customWidth="1"/>
    <col min="13811" max="13811" width="10" customWidth="1"/>
    <col min="13812" max="13812" width="11.42578125" customWidth="1"/>
    <col min="13813" max="13813" width="6.85546875" bestFit="1" customWidth="1"/>
    <col min="13814" max="13814" width="10.28515625" bestFit="1" customWidth="1"/>
    <col min="13815" max="13818" width="10.28515625" customWidth="1"/>
    <col min="13820" max="13820" width="9.7109375" bestFit="1" customWidth="1"/>
    <col min="13821" max="13821" width="37.5703125" bestFit="1" customWidth="1"/>
    <col min="14064" max="14064" width="29.140625" customWidth="1"/>
    <col min="14065" max="14065" width="18.7109375" customWidth="1"/>
    <col min="14066" max="14066" width="14" customWidth="1"/>
    <col min="14067" max="14067" width="10" customWidth="1"/>
    <col min="14068" max="14068" width="11.42578125" customWidth="1"/>
    <col min="14069" max="14069" width="6.85546875" bestFit="1" customWidth="1"/>
    <col min="14070" max="14070" width="10.28515625" bestFit="1" customWidth="1"/>
    <col min="14071" max="14074" width="10.28515625" customWidth="1"/>
    <col min="14076" max="14076" width="9.7109375" bestFit="1" customWidth="1"/>
    <col min="14077" max="14077" width="37.5703125" bestFit="1" customWidth="1"/>
    <col min="14320" max="14320" width="29.140625" customWidth="1"/>
    <col min="14321" max="14321" width="18.7109375" customWidth="1"/>
    <col min="14322" max="14322" width="14" customWidth="1"/>
    <col min="14323" max="14323" width="10" customWidth="1"/>
    <col min="14324" max="14324" width="11.42578125" customWidth="1"/>
    <col min="14325" max="14325" width="6.85546875" bestFit="1" customWidth="1"/>
    <col min="14326" max="14326" width="10.28515625" bestFit="1" customWidth="1"/>
    <col min="14327" max="14330" width="10.28515625" customWidth="1"/>
    <col min="14332" max="14332" width="9.7109375" bestFit="1" customWidth="1"/>
    <col min="14333" max="14333" width="37.5703125" bestFit="1" customWidth="1"/>
    <col min="14576" max="14576" width="29.140625" customWidth="1"/>
    <col min="14577" max="14577" width="18.7109375" customWidth="1"/>
    <col min="14578" max="14578" width="14" customWidth="1"/>
    <col min="14579" max="14579" width="10" customWidth="1"/>
    <col min="14580" max="14580" width="11.42578125" customWidth="1"/>
    <col min="14581" max="14581" width="6.85546875" bestFit="1" customWidth="1"/>
    <col min="14582" max="14582" width="10.28515625" bestFit="1" customWidth="1"/>
    <col min="14583" max="14586" width="10.28515625" customWidth="1"/>
    <col min="14588" max="14588" width="9.7109375" bestFit="1" customWidth="1"/>
    <col min="14589" max="14589" width="37.5703125" bestFit="1" customWidth="1"/>
    <col min="14832" max="14832" width="29.140625" customWidth="1"/>
    <col min="14833" max="14833" width="18.7109375" customWidth="1"/>
    <col min="14834" max="14834" width="14" customWidth="1"/>
    <col min="14835" max="14835" width="10" customWidth="1"/>
    <col min="14836" max="14836" width="11.42578125" customWidth="1"/>
    <col min="14837" max="14837" width="6.85546875" bestFit="1" customWidth="1"/>
    <col min="14838" max="14838" width="10.28515625" bestFit="1" customWidth="1"/>
    <col min="14839" max="14842" width="10.28515625" customWidth="1"/>
    <col min="14844" max="14844" width="9.7109375" bestFit="1" customWidth="1"/>
    <col min="14845" max="14845" width="37.5703125" bestFit="1" customWidth="1"/>
    <col min="15088" max="15088" width="29.140625" customWidth="1"/>
    <col min="15089" max="15089" width="18.7109375" customWidth="1"/>
    <col min="15090" max="15090" width="14" customWidth="1"/>
    <col min="15091" max="15091" width="10" customWidth="1"/>
    <col min="15092" max="15092" width="11.42578125" customWidth="1"/>
    <col min="15093" max="15093" width="6.85546875" bestFit="1" customWidth="1"/>
    <col min="15094" max="15094" width="10.28515625" bestFit="1" customWidth="1"/>
    <col min="15095" max="15098" width="10.28515625" customWidth="1"/>
    <col min="15100" max="15100" width="9.7109375" bestFit="1" customWidth="1"/>
    <col min="15101" max="15101" width="37.5703125" bestFit="1" customWidth="1"/>
    <col min="15344" max="15344" width="29.140625" customWidth="1"/>
    <col min="15345" max="15345" width="18.7109375" customWidth="1"/>
    <col min="15346" max="15346" width="14" customWidth="1"/>
    <col min="15347" max="15347" width="10" customWidth="1"/>
    <col min="15348" max="15348" width="11.42578125" customWidth="1"/>
    <col min="15349" max="15349" width="6.85546875" bestFit="1" customWidth="1"/>
    <col min="15350" max="15350" width="10.28515625" bestFit="1" customWidth="1"/>
    <col min="15351" max="15354" width="10.28515625" customWidth="1"/>
    <col min="15356" max="15356" width="9.7109375" bestFit="1" customWidth="1"/>
    <col min="15357" max="15357" width="37.5703125" bestFit="1" customWidth="1"/>
    <col min="15600" max="15600" width="29.140625" customWidth="1"/>
    <col min="15601" max="15601" width="18.7109375" customWidth="1"/>
    <col min="15602" max="15602" width="14" customWidth="1"/>
    <col min="15603" max="15603" width="10" customWidth="1"/>
    <col min="15604" max="15604" width="11.42578125" customWidth="1"/>
    <col min="15605" max="15605" width="6.85546875" bestFit="1" customWidth="1"/>
    <col min="15606" max="15606" width="10.28515625" bestFit="1" customWidth="1"/>
    <col min="15607" max="15610" width="10.28515625" customWidth="1"/>
    <col min="15612" max="15612" width="9.7109375" bestFit="1" customWidth="1"/>
    <col min="15613" max="15613" width="37.5703125" bestFit="1" customWidth="1"/>
    <col min="15856" max="15856" width="29.140625" customWidth="1"/>
    <col min="15857" max="15857" width="18.7109375" customWidth="1"/>
    <col min="15858" max="15858" width="14" customWidth="1"/>
    <col min="15859" max="15859" width="10" customWidth="1"/>
    <col min="15860" max="15860" width="11.42578125" customWidth="1"/>
    <col min="15861" max="15861" width="6.85546875" bestFit="1" customWidth="1"/>
    <col min="15862" max="15862" width="10.28515625" bestFit="1" customWidth="1"/>
    <col min="15863" max="15866" width="10.28515625" customWidth="1"/>
    <col min="15868" max="15868" width="9.7109375" bestFit="1" customWidth="1"/>
    <col min="15869" max="15869" width="37.5703125" bestFit="1" customWidth="1"/>
    <col min="16112" max="16112" width="29.140625" customWidth="1"/>
    <col min="16113" max="16113" width="18.7109375" customWidth="1"/>
    <col min="16114" max="16114" width="14" customWidth="1"/>
    <col min="16115" max="16115" width="10" customWidth="1"/>
    <col min="16116" max="16116" width="11.42578125" customWidth="1"/>
    <col min="16117" max="16117" width="6.85546875" bestFit="1" customWidth="1"/>
    <col min="16118" max="16118" width="10.28515625" bestFit="1" customWidth="1"/>
    <col min="16119" max="16122" width="10.28515625" customWidth="1"/>
    <col min="16124" max="16124" width="9.7109375" bestFit="1" customWidth="1"/>
    <col min="16125" max="16125" width="37.5703125" bestFit="1" customWidth="1"/>
  </cols>
  <sheetData>
    <row r="1" spans="1:13" x14ac:dyDescent="0.25">
      <c r="A1" s="3" t="s">
        <v>0</v>
      </c>
    </row>
    <row r="2" spans="1:13" x14ac:dyDescent="0.25">
      <c r="A2" s="16" t="s">
        <v>31</v>
      </c>
    </row>
    <row r="3" spans="1:13" x14ac:dyDescent="0.25">
      <c r="A3" s="108" t="s">
        <v>32</v>
      </c>
      <c r="B3" s="45" t="s">
        <v>33</v>
      </c>
      <c r="C3" s="111" t="s">
        <v>34</v>
      </c>
      <c r="D3" s="112"/>
      <c r="E3" s="112"/>
      <c r="F3" s="112"/>
      <c r="G3" s="113"/>
      <c r="H3" s="109" t="s">
        <v>35</v>
      </c>
      <c r="I3" s="109"/>
      <c r="J3" s="109"/>
      <c r="K3" s="109"/>
      <c r="L3" s="17"/>
      <c r="M3" s="110" t="s">
        <v>109</v>
      </c>
    </row>
    <row r="4" spans="1:13" x14ac:dyDescent="0.25">
      <c r="A4" s="108"/>
      <c r="B4" s="18" t="s">
        <v>39</v>
      </c>
      <c r="C4" s="18" t="s">
        <v>41</v>
      </c>
      <c r="D4" s="18" t="s">
        <v>39</v>
      </c>
      <c r="E4" s="18" t="s">
        <v>42</v>
      </c>
      <c r="F4" s="18" t="s">
        <v>40</v>
      </c>
      <c r="G4" s="80" t="s">
        <v>43</v>
      </c>
      <c r="H4" s="18" t="s">
        <v>41</v>
      </c>
      <c r="I4" s="18" t="s">
        <v>39</v>
      </c>
      <c r="J4" s="18" t="s">
        <v>42</v>
      </c>
      <c r="K4" s="18" t="s">
        <v>40</v>
      </c>
      <c r="L4" s="18" t="s">
        <v>43</v>
      </c>
      <c r="M4" s="110"/>
    </row>
    <row r="5" spans="1:13" x14ac:dyDescent="0.25">
      <c r="A5" s="19" t="s">
        <v>55</v>
      </c>
      <c r="B5" s="19"/>
      <c r="C5" s="19"/>
      <c r="D5" s="19">
        <v>397</v>
      </c>
      <c r="E5" s="19"/>
      <c r="F5" s="19">
        <v>49</v>
      </c>
      <c r="G5" s="81"/>
      <c r="H5" s="19"/>
      <c r="I5" s="19">
        <v>6</v>
      </c>
      <c r="J5" s="19"/>
      <c r="K5" s="19">
        <v>72</v>
      </c>
      <c r="L5" s="19"/>
      <c r="M5" s="20">
        <v>496</v>
      </c>
    </row>
    <row r="6" spans="1:13" x14ac:dyDescent="0.25">
      <c r="A6" s="19" t="s">
        <v>56</v>
      </c>
      <c r="B6" s="19"/>
      <c r="C6" s="19"/>
      <c r="D6" s="19">
        <v>43</v>
      </c>
      <c r="E6" s="19"/>
      <c r="F6" s="19">
        <v>2</v>
      </c>
      <c r="G6" s="81"/>
      <c r="H6" s="19">
        <v>1</v>
      </c>
      <c r="I6" s="19">
        <v>56</v>
      </c>
      <c r="J6" s="19">
        <v>1</v>
      </c>
      <c r="K6" s="19">
        <v>93</v>
      </c>
      <c r="L6" s="19"/>
      <c r="M6" s="20">
        <v>190</v>
      </c>
    </row>
    <row r="7" spans="1:13" x14ac:dyDescent="0.25">
      <c r="A7" s="19" t="s">
        <v>61</v>
      </c>
      <c r="B7" s="19"/>
      <c r="C7" s="19"/>
      <c r="D7" s="19">
        <v>79</v>
      </c>
      <c r="E7" s="19"/>
      <c r="F7" s="19">
        <v>13</v>
      </c>
      <c r="G7" s="81"/>
      <c r="H7" s="19"/>
      <c r="I7" s="19"/>
      <c r="J7" s="19"/>
      <c r="K7" s="19">
        <v>48</v>
      </c>
      <c r="L7" s="19"/>
      <c r="M7" s="20">
        <v>127</v>
      </c>
    </row>
    <row r="8" spans="1:13" x14ac:dyDescent="0.25">
      <c r="A8" s="19" t="s">
        <v>60</v>
      </c>
      <c r="B8" s="19"/>
      <c r="C8" s="19"/>
      <c r="D8" s="19">
        <v>16</v>
      </c>
      <c r="E8" s="19">
        <v>3</v>
      </c>
      <c r="F8" s="19"/>
      <c r="G8" s="81"/>
      <c r="H8" s="19"/>
      <c r="I8" s="19">
        <v>146</v>
      </c>
      <c r="J8" s="19">
        <v>1</v>
      </c>
      <c r="K8" s="19">
        <v>6</v>
      </c>
      <c r="L8" s="19"/>
      <c r="M8" s="20">
        <v>172</v>
      </c>
    </row>
    <row r="9" spans="1:13" x14ac:dyDescent="0.25">
      <c r="A9" s="19" t="s">
        <v>62</v>
      </c>
      <c r="B9" s="19"/>
      <c r="C9" s="19"/>
      <c r="D9" s="19">
        <v>1</v>
      </c>
      <c r="E9" s="19"/>
      <c r="F9" s="19"/>
      <c r="G9" s="81"/>
      <c r="H9" s="19">
        <v>2</v>
      </c>
      <c r="I9" s="19">
        <v>32</v>
      </c>
      <c r="J9" s="19"/>
      <c r="K9" s="19">
        <v>31</v>
      </c>
      <c r="L9" s="19">
        <v>2</v>
      </c>
      <c r="M9" s="20">
        <v>59</v>
      </c>
    </row>
    <row r="10" spans="1:13" x14ac:dyDescent="0.25">
      <c r="A10" s="19" t="s">
        <v>57</v>
      </c>
      <c r="B10" s="19"/>
      <c r="C10" s="19"/>
      <c r="D10" s="19"/>
      <c r="E10" s="19"/>
      <c r="F10" s="19"/>
      <c r="G10" s="81"/>
      <c r="H10" s="19"/>
      <c r="I10" s="19">
        <v>26</v>
      </c>
      <c r="J10" s="19"/>
      <c r="K10" s="19"/>
      <c r="L10" s="19"/>
      <c r="M10" s="20">
        <v>26</v>
      </c>
    </row>
    <row r="11" spans="1:13" x14ac:dyDescent="0.25">
      <c r="A11" s="19" t="s">
        <v>64</v>
      </c>
      <c r="B11" s="19"/>
      <c r="C11" s="19"/>
      <c r="D11" s="19"/>
      <c r="E11" s="19"/>
      <c r="F11" s="19"/>
      <c r="G11" s="81"/>
      <c r="H11" s="19"/>
      <c r="I11" s="19"/>
      <c r="J11" s="19"/>
      <c r="K11" s="19">
        <v>5</v>
      </c>
      <c r="L11" s="19"/>
      <c r="M11" s="20">
        <v>5</v>
      </c>
    </row>
    <row r="12" spans="1:13" x14ac:dyDescent="0.25">
      <c r="A12" s="19" t="s">
        <v>63</v>
      </c>
      <c r="B12" s="19"/>
      <c r="C12" s="19"/>
      <c r="D12" s="19"/>
      <c r="E12" s="19"/>
      <c r="F12" s="19"/>
      <c r="G12" s="81"/>
      <c r="H12" s="19"/>
      <c r="I12" s="19">
        <v>192</v>
      </c>
      <c r="J12" s="19">
        <v>38</v>
      </c>
      <c r="K12" s="19">
        <v>49</v>
      </c>
      <c r="L12" s="19"/>
      <c r="M12" s="20">
        <v>267</v>
      </c>
    </row>
    <row r="13" spans="1:13" x14ac:dyDescent="0.25">
      <c r="A13" s="19" t="s">
        <v>65</v>
      </c>
      <c r="B13" s="19"/>
      <c r="C13" s="19"/>
      <c r="D13" s="19">
        <v>83</v>
      </c>
      <c r="E13" s="19"/>
      <c r="F13" s="19">
        <v>18</v>
      </c>
      <c r="G13" s="81"/>
      <c r="H13" s="19">
        <v>5</v>
      </c>
      <c r="I13" s="19">
        <v>1</v>
      </c>
      <c r="J13" s="19"/>
      <c r="K13" s="19">
        <v>33</v>
      </c>
      <c r="L13" s="19"/>
      <c r="M13" s="20">
        <v>117</v>
      </c>
    </row>
    <row r="14" spans="1:13" x14ac:dyDescent="0.25">
      <c r="A14" s="19" t="s">
        <v>52</v>
      </c>
      <c r="B14" s="19">
        <v>3</v>
      </c>
      <c r="C14" s="19"/>
      <c r="D14" s="19">
        <v>146</v>
      </c>
      <c r="E14" s="19"/>
      <c r="F14" s="19">
        <v>17</v>
      </c>
      <c r="G14" s="81"/>
      <c r="H14" s="19"/>
      <c r="I14" s="19">
        <v>271</v>
      </c>
      <c r="J14" s="19"/>
      <c r="K14" s="19">
        <v>65</v>
      </c>
      <c r="L14" s="19"/>
      <c r="M14" s="20">
        <v>480</v>
      </c>
    </row>
    <row r="15" spans="1:13" x14ac:dyDescent="0.25">
      <c r="A15" s="19" t="s">
        <v>58</v>
      </c>
      <c r="B15" s="19"/>
      <c r="C15" s="19"/>
      <c r="D15" s="19">
        <v>373</v>
      </c>
      <c r="E15" s="19"/>
      <c r="F15" s="19">
        <v>66</v>
      </c>
      <c r="G15" s="81">
        <v>4</v>
      </c>
      <c r="H15" s="19"/>
      <c r="I15" s="19">
        <v>1</v>
      </c>
      <c r="J15" s="19"/>
      <c r="K15" s="19">
        <v>241</v>
      </c>
      <c r="L15" s="19">
        <v>4</v>
      </c>
      <c r="M15" s="20">
        <v>621</v>
      </c>
    </row>
    <row r="16" spans="1:13" x14ac:dyDescent="0.25">
      <c r="A16" s="19" t="s">
        <v>66</v>
      </c>
      <c r="B16" s="19"/>
      <c r="C16" s="19"/>
      <c r="D16" s="19"/>
      <c r="E16" s="19"/>
      <c r="F16" s="19"/>
      <c r="G16" s="81"/>
      <c r="H16" s="19"/>
      <c r="I16" s="19">
        <v>76</v>
      </c>
      <c r="J16" s="19">
        <v>27</v>
      </c>
      <c r="K16" s="19">
        <v>4</v>
      </c>
      <c r="L16" s="19"/>
      <c r="M16" s="20">
        <v>93</v>
      </c>
    </row>
    <row r="17" spans="1:13" x14ac:dyDescent="0.25">
      <c r="A17" s="19" t="s">
        <v>67</v>
      </c>
      <c r="B17" s="19"/>
      <c r="C17" s="19"/>
      <c r="D17" s="19">
        <v>121</v>
      </c>
      <c r="E17" s="19"/>
      <c r="F17" s="19">
        <v>6</v>
      </c>
      <c r="G17" s="81"/>
      <c r="H17" s="19"/>
      <c r="I17" s="19">
        <v>82</v>
      </c>
      <c r="J17" s="19"/>
      <c r="K17" s="19">
        <v>202</v>
      </c>
      <c r="L17" s="19"/>
      <c r="M17" s="20">
        <v>399</v>
      </c>
    </row>
    <row r="18" spans="1:13" x14ac:dyDescent="0.25">
      <c r="A18" s="19" t="s">
        <v>78</v>
      </c>
      <c r="B18" s="19"/>
      <c r="C18" s="19"/>
      <c r="D18" s="19">
        <v>4</v>
      </c>
      <c r="E18" s="19"/>
      <c r="F18" s="19">
        <v>2</v>
      </c>
      <c r="G18" s="81"/>
      <c r="H18" s="19"/>
      <c r="I18" s="19">
        <v>80</v>
      </c>
      <c r="J18" s="19"/>
      <c r="K18" s="19">
        <v>63</v>
      </c>
      <c r="L18" s="19"/>
      <c r="M18" s="20">
        <v>130</v>
      </c>
    </row>
    <row r="19" spans="1:13" x14ac:dyDescent="0.25">
      <c r="A19" s="19" t="s">
        <v>53</v>
      </c>
      <c r="B19" s="19"/>
      <c r="C19" s="19">
        <v>1</v>
      </c>
      <c r="D19" s="19">
        <v>250</v>
      </c>
      <c r="E19" s="19">
        <v>4</v>
      </c>
      <c r="F19" s="19">
        <v>643</v>
      </c>
      <c r="G19" s="81"/>
      <c r="H19" s="19"/>
      <c r="I19" s="19"/>
      <c r="J19" s="19"/>
      <c r="K19" s="19">
        <v>55</v>
      </c>
      <c r="L19" s="19"/>
      <c r="M19" s="20">
        <v>834</v>
      </c>
    </row>
    <row r="20" spans="1:13" x14ac:dyDescent="0.25">
      <c r="A20" s="19" t="s">
        <v>79</v>
      </c>
      <c r="B20" s="19"/>
      <c r="C20" s="19"/>
      <c r="D20" s="19">
        <v>516</v>
      </c>
      <c r="E20" s="19"/>
      <c r="F20" s="19">
        <v>97</v>
      </c>
      <c r="G20" s="81"/>
      <c r="H20" s="19"/>
      <c r="I20" s="19">
        <v>4</v>
      </c>
      <c r="J20" s="19"/>
      <c r="K20" s="19">
        <v>503</v>
      </c>
      <c r="L20" s="19"/>
      <c r="M20" s="20">
        <v>1069</v>
      </c>
    </row>
    <row r="21" spans="1:13" x14ac:dyDescent="0.25">
      <c r="A21" s="19" t="s">
        <v>69</v>
      </c>
      <c r="B21" s="19"/>
      <c r="C21" s="19"/>
      <c r="D21" s="19">
        <v>77</v>
      </c>
      <c r="E21" s="19"/>
      <c r="F21" s="19">
        <v>4</v>
      </c>
      <c r="G21" s="81"/>
      <c r="H21" s="19"/>
      <c r="I21" s="19">
        <v>28</v>
      </c>
      <c r="J21" s="19"/>
      <c r="K21" s="19">
        <v>77</v>
      </c>
      <c r="L21" s="19"/>
      <c r="M21" s="21">
        <v>181</v>
      </c>
    </row>
    <row r="22" spans="1:13" x14ac:dyDescent="0.25">
      <c r="A22" s="19" t="s">
        <v>70</v>
      </c>
      <c r="B22" s="19"/>
      <c r="C22" s="19"/>
      <c r="D22" s="19"/>
      <c r="E22" s="19"/>
      <c r="F22" s="19"/>
      <c r="G22" s="81"/>
      <c r="H22" s="19"/>
      <c r="I22" s="19">
        <v>30</v>
      </c>
      <c r="J22" s="19"/>
      <c r="K22" s="19">
        <v>77</v>
      </c>
      <c r="L22" s="19"/>
      <c r="M22" s="21">
        <v>107</v>
      </c>
    </row>
    <row r="23" spans="1:13" x14ac:dyDescent="0.25">
      <c r="A23" s="21" t="s">
        <v>36</v>
      </c>
      <c r="B23" s="20">
        <v>3</v>
      </c>
      <c r="C23" s="20">
        <v>1</v>
      </c>
      <c r="D23" s="20">
        <v>2106</v>
      </c>
      <c r="E23" s="20">
        <v>7</v>
      </c>
      <c r="F23" s="20">
        <v>917</v>
      </c>
      <c r="G23" s="82">
        <v>4</v>
      </c>
      <c r="H23" s="20">
        <v>8</v>
      </c>
      <c r="I23" s="20">
        <v>1031</v>
      </c>
      <c r="J23" s="20">
        <v>67</v>
      </c>
      <c r="K23" s="20">
        <v>1624</v>
      </c>
      <c r="L23" s="39">
        <v>6</v>
      </c>
      <c r="M23" s="21">
        <v>5373</v>
      </c>
    </row>
    <row r="25" spans="1:13" x14ac:dyDescent="0.25">
      <c r="A25" s="80" t="s">
        <v>37</v>
      </c>
      <c r="B25" s="80" t="s">
        <v>38</v>
      </c>
    </row>
    <row r="26" spans="1:13" x14ac:dyDescent="0.25">
      <c r="A26" s="74" t="s">
        <v>41</v>
      </c>
      <c r="B26" s="81" t="s">
        <v>44</v>
      </c>
    </row>
    <row r="27" spans="1:13" x14ac:dyDescent="0.25">
      <c r="A27" s="74" t="s">
        <v>39</v>
      </c>
      <c r="B27" s="81" t="s">
        <v>45</v>
      </c>
    </row>
    <row r="28" spans="1:13" x14ac:dyDescent="0.25">
      <c r="A28" s="74" t="s">
        <v>42</v>
      </c>
      <c r="B28" s="81" t="s">
        <v>46</v>
      </c>
    </row>
    <row r="29" spans="1:13" x14ac:dyDescent="0.25">
      <c r="A29" s="74" t="s">
        <v>40</v>
      </c>
      <c r="B29" s="81" t="s">
        <v>47</v>
      </c>
    </row>
    <row r="31" spans="1:13" x14ac:dyDescent="0.25">
      <c r="A31" t="s">
        <v>110</v>
      </c>
    </row>
  </sheetData>
  <mergeCells count="4">
    <mergeCell ref="A3:A4"/>
    <mergeCell ref="H3:K3"/>
    <mergeCell ref="M3:M4"/>
    <mergeCell ref="C3:G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55"/>
  <sheetViews>
    <sheetView workbookViewId="0">
      <selection activeCell="K30" sqref="K30:K54"/>
    </sheetView>
  </sheetViews>
  <sheetFormatPr defaultRowHeight="15" x14ac:dyDescent="0.25"/>
  <cols>
    <col min="1" max="1" width="12.7109375" customWidth="1"/>
    <col min="3" max="3" width="13.28515625" customWidth="1"/>
    <col min="4" max="4" width="12.5703125" customWidth="1"/>
    <col min="5" max="5" width="12.7109375" customWidth="1"/>
    <col min="6" max="6" width="13.42578125" customWidth="1"/>
    <col min="7" max="7" width="13.85546875" bestFit="1" customWidth="1"/>
    <col min="8" max="8" width="14.42578125" customWidth="1"/>
    <col min="9" max="9" width="11.42578125" customWidth="1"/>
    <col min="10" max="10" width="16.42578125" customWidth="1"/>
    <col min="11" max="11" width="16.42578125" style="71" customWidth="1"/>
    <col min="12" max="12" width="6.7109375" customWidth="1"/>
    <col min="13" max="13" width="8.140625" customWidth="1"/>
    <col min="14" max="14" width="4.5703125" bestFit="1" customWidth="1"/>
    <col min="260" max="260" width="12.7109375" customWidth="1"/>
    <col min="262" max="262" width="12.5703125" customWidth="1"/>
    <col min="263" max="263" width="12.7109375" customWidth="1"/>
    <col min="264" max="264" width="13.42578125" customWidth="1"/>
    <col min="265" max="265" width="13.85546875" bestFit="1" customWidth="1"/>
    <col min="266" max="266" width="14.42578125" customWidth="1"/>
    <col min="267" max="267" width="11.42578125" customWidth="1"/>
    <col min="268" max="268" width="16.42578125" customWidth="1"/>
    <col min="269" max="269" width="8.140625" customWidth="1"/>
    <col min="270" max="270" width="4.5703125" bestFit="1" customWidth="1"/>
    <col min="516" max="516" width="12.7109375" customWidth="1"/>
    <col min="518" max="518" width="12.5703125" customWidth="1"/>
    <col min="519" max="519" width="12.7109375" customWidth="1"/>
    <col min="520" max="520" width="13.42578125" customWidth="1"/>
    <col min="521" max="521" width="13.85546875" bestFit="1" customWidth="1"/>
    <col min="522" max="522" width="14.42578125" customWidth="1"/>
    <col min="523" max="523" width="11.42578125" customWidth="1"/>
    <col min="524" max="524" width="16.42578125" customWidth="1"/>
    <col min="525" max="525" width="8.140625" customWidth="1"/>
    <col min="526" max="526" width="4.5703125" bestFit="1" customWidth="1"/>
    <col min="772" max="772" width="12.7109375" customWidth="1"/>
    <col min="774" max="774" width="12.5703125" customWidth="1"/>
    <col min="775" max="775" width="12.7109375" customWidth="1"/>
    <col min="776" max="776" width="13.42578125" customWidth="1"/>
    <col min="777" max="777" width="13.85546875" bestFit="1" customWidth="1"/>
    <col min="778" max="778" width="14.42578125" customWidth="1"/>
    <col min="779" max="779" width="11.42578125" customWidth="1"/>
    <col min="780" max="780" width="16.42578125" customWidth="1"/>
    <col min="781" max="781" width="8.140625" customWidth="1"/>
    <col min="782" max="782" width="4.5703125" bestFit="1" customWidth="1"/>
    <col min="1028" max="1028" width="12.7109375" customWidth="1"/>
    <col min="1030" max="1030" width="12.5703125" customWidth="1"/>
    <col min="1031" max="1031" width="12.7109375" customWidth="1"/>
    <col min="1032" max="1032" width="13.42578125" customWidth="1"/>
    <col min="1033" max="1033" width="13.85546875" bestFit="1" customWidth="1"/>
    <col min="1034" max="1034" width="14.42578125" customWidth="1"/>
    <col min="1035" max="1035" width="11.42578125" customWidth="1"/>
    <col min="1036" max="1036" width="16.42578125" customWidth="1"/>
    <col min="1037" max="1037" width="8.140625" customWidth="1"/>
    <col min="1038" max="1038" width="4.5703125" bestFit="1" customWidth="1"/>
    <col min="1284" max="1284" width="12.7109375" customWidth="1"/>
    <col min="1286" max="1286" width="12.5703125" customWidth="1"/>
    <col min="1287" max="1287" width="12.7109375" customWidth="1"/>
    <col min="1288" max="1288" width="13.42578125" customWidth="1"/>
    <col min="1289" max="1289" width="13.85546875" bestFit="1" customWidth="1"/>
    <col min="1290" max="1290" width="14.42578125" customWidth="1"/>
    <col min="1291" max="1291" width="11.42578125" customWidth="1"/>
    <col min="1292" max="1292" width="16.42578125" customWidth="1"/>
    <col min="1293" max="1293" width="8.140625" customWidth="1"/>
    <col min="1294" max="1294" width="4.5703125" bestFit="1" customWidth="1"/>
    <col min="1540" max="1540" width="12.7109375" customWidth="1"/>
    <col min="1542" max="1542" width="12.5703125" customWidth="1"/>
    <col min="1543" max="1543" width="12.7109375" customWidth="1"/>
    <col min="1544" max="1544" width="13.42578125" customWidth="1"/>
    <col min="1545" max="1545" width="13.85546875" bestFit="1" customWidth="1"/>
    <col min="1546" max="1546" width="14.42578125" customWidth="1"/>
    <col min="1547" max="1547" width="11.42578125" customWidth="1"/>
    <col min="1548" max="1548" width="16.42578125" customWidth="1"/>
    <col min="1549" max="1549" width="8.140625" customWidth="1"/>
    <col min="1550" max="1550" width="4.5703125" bestFit="1" customWidth="1"/>
    <col min="1796" max="1796" width="12.7109375" customWidth="1"/>
    <col min="1798" max="1798" width="12.5703125" customWidth="1"/>
    <col min="1799" max="1799" width="12.7109375" customWidth="1"/>
    <col min="1800" max="1800" width="13.42578125" customWidth="1"/>
    <col min="1801" max="1801" width="13.85546875" bestFit="1" customWidth="1"/>
    <col min="1802" max="1802" width="14.42578125" customWidth="1"/>
    <col min="1803" max="1803" width="11.42578125" customWidth="1"/>
    <col min="1804" max="1804" width="16.42578125" customWidth="1"/>
    <col min="1805" max="1805" width="8.140625" customWidth="1"/>
    <col min="1806" max="1806" width="4.5703125" bestFit="1" customWidth="1"/>
    <col min="2052" max="2052" width="12.7109375" customWidth="1"/>
    <col min="2054" max="2054" width="12.5703125" customWidth="1"/>
    <col min="2055" max="2055" width="12.7109375" customWidth="1"/>
    <col min="2056" max="2056" width="13.42578125" customWidth="1"/>
    <col min="2057" max="2057" width="13.85546875" bestFit="1" customWidth="1"/>
    <col min="2058" max="2058" width="14.42578125" customWidth="1"/>
    <col min="2059" max="2059" width="11.42578125" customWidth="1"/>
    <col min="2060" max="2060" width="16.42578125" customWidth="1"/>
    <col min="2061" max="2061" width="8.140625" customWidth="1"/>
    <col min="2062" max="2062" width="4.5703125" bestFit="1" customWidth="1"/>
    <col min="2308" max="2308" width="12.7109375" customWidth="1"/>
    <col min="2310" max="2310" width="12.5703125" customWidth="1"/>
    <col min="2311" max="2311" width="12.7109375" customWidth="1"/>
    <col min="2312" max="2312" width="13.42578125" customWidth="1"/>
    <col min="2313" max="2313" width="13.85546875" bestFit="1" customWidth="1"/>
    <col min="2314" max="2314" width="14.42578125" customWidth="1"/>
    <col min="2315" max="2315" width="11.42578125" customWidth="1"/>
    <col min="2316" max="2316" width="16.42578125" customWidth="1"/>
    <col min="2317" max="2317" width="8.140625" customWidth="1"/>
    <col min="2318" max="2318" width="4.5703125" bestFit="1" customWidth="1"/>
    <col min="2564" max="2564" width="12.7109375" customWidth="1"/>
    <col min="2566" max="2566" width="12.5703125" customWidth="1"/>
    <col min="2567" max="2567" width="12.7109375" customWidth="1"/>
    <col min="2568" max="2568" width="13.42578125" customWidth="1"/>
    <col min="2569" max="2569" width="13.85546875" bestFit="1" customWidth="1"/>
    <col min="2570" max="2570" width="14.42578125" customWidth="1"/>
    <col min="2571" max="2571" width="11.42578125" customWidth="1"/>
    <col min="2572" max="2572" width="16.42578125" customWidth="1"/>
    <col min="2573" max="2573" width="8.140625" customWidth="1"/>
    <col min="2574" max="2574" width="4.5703125" bestFit="1" customWidth="1"/>
    <col min="2820" max="2820" width="12.7109375" customWidth="1"/>
    <col min="2822" max="2822" width="12.5703125" customWidth="1"/>
    <col min="2823" max="2823" width="12.7109375" customWidth="1"/>
    <col min="2824" max="2824" width="13.42578125" customWidth="1"/>
    <col min="2825" max="2825" width="13.85546875" bestFit="1" customWidth="1"/>
    <col min="2826" max="2826" width="14.42578125" customWidth="1"/>
    <col min="2827" max="2827" width="11.42578125" customWidth="1"/>
    <col min="2828" max="2828" width="16.42578125" customWidth="1"/>
    <col min="2829" max="2829" width="8.140625" customWidth="1"/>
    <col min="2830" max="2830" width="4.5703125" bestFit="1" customWidth="1"/>
    <col min="3076" max="3076" width="12.7109375" customWidth="1"/>
    <col min="3078" max="3078" width="12.5703125" customWidth="1"/>
    <col min="3079" max="3079" width="12.7109375" customWidth="1"/>
    <col min="3080" max="3080" width="13.42578125" customWidth="1"/>
    <col min="3081" max="3081" width="13.85546875" bestFit="1" customWidth="1"/>
    <col min="3082" max="3082" width="14.42578125" customWidth="1"/>
    <col min="3083" max="3083" width="11.42578125" customWidth="1"/>
    <col min="3084" max="3084" width="16.42578125" customWidth="1"/>
    <col min="3085" max="3085" width="8.140625" customWidth="1"/>
    <col min="3086" max="3086" width="4.5703125" bestFit="1" customWidth="1"/>
    <col min="3332" max="3332" width="12.7109375" customWidth="1"/>
    <col min="3334" max="3334" width="12.5703125" customWidth="1"/>
    <col min="3335" max="3335" width="12.7109375" customWidth="1"/>
    <col min="3336" max="3336" width="13.42578125" customWidth="1"/>
    <col min="3337" max="3337" width="13.85546875" bestFit="1" customWidth="1"/>
    <col min="3338" max="3338" width="14.42578125" customWidth="1"/>
    <col min="3339" max="3339" width="11.42578125" customWidth="1"/>
    <col min="3340" max="3340" width="16.42578125" customWidth="1"/>
    <col min="3341" max="3341" width="8.140625" customWidth="1"/>
    <col min="3342" max="3342" width="4.5703125" bestFit="1" customWidth="1"/>
    <col min="3588" max="3588" width="12.7109375" customWidth="1"/>
    <col min="3590" max="3590" width="12.5703125" customWidth="1"/>
    <col min="3591" max="3591" width="12.7109375" customWidth="1"/>
    <col min="3592" max="3592" width="13.42578125" customWidth="1"/>
    <col min="3593" max="3593" width="13.85546875" bestFit="1" customWidth="1"/>
    <col min="3594" max="3594" width="14.42578125" customWidth="1"/>
    <col min="3595" max="3595" width="11.42578125" customWidth="1"/>
    <col min="3596" max="3596" width="16.42578125" customWidth="1"/>
    <col min="3597" max="3597" width="8.140625" customWidth="1"/>
    <col min="3598" max="3598" width="4.5703125" bestFit="1" customWidth="1"/>
    <col min="3844" max="3844" width="12.7109375" customWidth="1"/>
    <col min="3846" max="3846" width="12.5703125" customWidth="1"/>
    <col min="3847" max="3847" width="12.7109375" customWidth="1"/>
    <col min="3848" max="3848" width="13.42578125" customWidth="1"/>
    <col min="3849" max="3849" width="13.85546875" bestFit="1" customWidth="1"/>
    <col min="3850" max="3850" width="14.42578125" customWidth="1"/>
    <col min="3851" max="3851" width="11.42578125" customWidth="1"/>
    <col min="3852" max="3852" width="16.42578125" customWidth="1"/>
    <col min="3853" max="3853" width="8.140625" customWidth="1"/>
    <col min="3854" max="3854" width="4.5703125" bestFit="1" customWidth="1"/>
    <col min="4100" max="4100" width="12.7109375" customWidth="1"/>
    <col min="4102" max="4102" width="12.5703125" customWidth="1"/>
    <col min="4103" max="4103" width="12.7109375" customWidth="1"/>
    <col min="4104" max="4104" width="13.42578125" customWidth="1"/>
    <col min="4105" max="4105" width="13.85546875" bestFit="1" customWidth="1"/>
    <col min="4106" max="4106" width="14.42578125" customWidth="1"/>
    <col min="4107" max="4107" width="11.42578125" customWidth="1"/>
    <col min="4108" max="4108" width="16.42578125" customWidth="1"/>
    <col min="4109" max="4109" width="8.140625" customWidth="1"/>
    <col min="4110" max="4110" width="4.5703125" bestFit="1" customWidth="1"/>
    <col min="4356" max="4356" width="12.7109375" customWidth="1"/>
    <col min="4358" max="4358" width="12.5703125" customWidth="1"/>
    <col min="4359" max="4359" width="12.7109375" customWidth="1"/>
    <col min="4360" max="4360" width="13.42578125" customWidth="1"/>
    <col min="4361" max="4361" width="13.85546875" bestFit="1" customWidth="1"/>
    <col min="4362" max="4362" width="14.42578125" customWidth="1"/>
    <col min="4363" max="4363" width="11.42578125" customWidth="1"/>
    <col min="4364" max="4364" width="16.42578125" customWidth="1"/>
    <col min="4365" max="4365" width="8.140625" customWidth="1"/>
    <col min="4366" max="4366" width="4.5703125" bestFit="1" customWidth="1"/>
    <col min="4612" max="4612" width="12.7109375" customWidth="1"/>
    <col min="4614" max="4614" width="12.5703125" customWidth="1"/>
    <col min="4615" max="4615" width="12.7109375" customWidth="1"/>
    <col min="4616" max="4616" width="13.42578125" customWidth="1"/>
    <col min="4617" max="4617" width="13.85546875" bestFit="1" customWidth="1"/>
    <col min="4618" max="4618" width="14.42578125" customWidth="1"/>
    <col min="4619" max="4619" width="11.42578125" customWidth="1"/>
    <col min="4620" max="4620" width="16.42578125" customWidth="1"/>
    <col min="4621" max="4621" width="8.140625" customWidth="1"/>
    <col min="4622" max="4622" width="4.5703125" bestFit="1" customWidth="1"/>
    <col min="4868" max="4868" width="12.7109375" customWidth="1"/>
    <col min="4870" max="4870" width="12.5703125" customWidth="1"/>
    <col min="4871" max="4871" width="12.7109375" customWidth="1"/>
    <col min="4872" max="4872" width="13.42578125" customWidth="1"/>
    <col min="4873" max="4873" width="13.85546875" bestFit="1" customWidth="1"/>
    <col min="4874" max="4874" width="14.42578125" customWidth="1"/>
    <col min="4875" max="4875" width="11.42578125" customWidth="1"/>
    <col min="4876" max="4876" width="16.42578125" customWidth="1"/>
    <col min="4877" max="4877" width="8.140625" customWidth="1"/>
    <col min="4878" max="4878" width="4.5703125" bestFit="1" customWidth="1"/>
    <col min="5124" max="5124" width="12.7109375" customWidth="1"/>
    <col min="5126" max="5126" width="12.5703125" customWidth="1"/>
    <col min="5127" max="5127" width="12.7109375" customWidth="1"/>
    <col min="5128" max="5128" width="13.42578125" customWidth="1"/>
    <col min="5129" max="5129" width="13.85546875" bestFit="1" customWidth="1"/>
    <col min="5130" max="5130" width="14.42578125" customWidth="1"/>
    <col min="5131" max="5131" width="11.42578125" customWidth="1"/>
    <col min="5132" max="5132" width="16.42578125" customWidth="1"/>
    <col min="5133" max="5133" width="8.140625" customWidth="1"/>
    <col min="5134" max="5134" width="4.5703125" bestFit="1" customWidth="1"/>
    <col min="5380" max="5380" width="12.7109375" customWidth="1"/>
    <col min="5382" max="5382" width="12.5703125" customWidth="1"/>
    <col min="5383" max="5383" width="12.7109375" customWidth="1"/>
    <col min="5384" max="5384" width="13.42578125" customWidth="1"/>
    <col min="5385" max="5385" width="13.85546875" bestFit="1" customWidth="1"/>
    <col min="5386" max="5386" width="14.42578125" customWidth="1"/>
    <col min="5387" max="5387" width="11.42578125" customWidth="1"/>
    <col min="5388" max="5388" width="16.42578125" customWidth="1"/>
    <col min="5389" max="5389" width="8.140625" customWidth="1"/>
    <col min="5390" max="5390" width="4.5703125" bestFit="1" customWidth="1"/>
    <col min="5636" max="5636" width="12.7109375" customWidth="1"/>
    <col min="5638" max="5638" width="12.5703125" customWidth="1"/>
    <col min="5639" max="5639" width="12.7109375" customWidth="1"/>
    <col min="5640" max="5640" width="13.42578125" customWidth="1"/>
    <col min="5641" max="5641" width="13.85546875" bestFit="1" customWidth="1"/>
    <col min="5642" max="5642" width="14.42578125" customWidth="1"/>
    <col min="5643" max="5643" width="11.42578125" customWidth="1"/>
    <col min="5644" max="5644" width="16.42578125" customWidth="1"/>
    <col min="5645" max="5645" width="8.140625" customWidth="1"/>
    <col min="5646" max="5646" width="4.5703125" bestFit="1" customWidth="1"/>
    <col min="5892" max="5892" width="12.7109375" customWidth="1"/>
    <col min="5894" max="5894" width="12.5703125" customWidth="1"/>
    <col min="5895" max="5895" width="12.7109375" customWidth="1"/>
    <col min="5896" max="5896" width="13.42578125" customWidth="1"/>
    <col min="5897" max="5897" width="13.85546875" bestFit="1" customWidth="1"/>
    <col min="5898" max="5898" width="14.42578125" customWidth="1"/>
    <col min="5899" max="5899" width="11.42578125" customWidth="1"/>
    <col min="5900" max="5900" width="16.42578125" customWidth="1"/>
    <col min="5901" max="5901" width="8.140625" customWidth="1"/>
    <col min="5902" max="5902" width="4.5703125" bestFit="1" customWidth="1"/>
    <col min="6148" max="6148" width="12.7109375" customWidth="1"/>
    <col min="6150" max="6150" width="12.5703125" customWidth="1"/>
    <col min="6151" max="6151" width="12.7109375" customWidth="1"/>
    <col min="6152" max="6152" width="13.42578125" customWidth="1"/>
    <col min="6153" max="6153" width="13.85546875" bestFit="1" customWidth="1"/>
    <col min="6154" max="6154" width="14.42578125" customWidth="1"/>
    <col min="6155" max="6155" width="11.42578125" customWidth="1"/>
    <col min="6156" max="6156" width="16.42578125" customWidth="1"/>
    <col min="6157" max="6157" width="8.140625" customWidth="1"/>
    <col min="6158" max="6158" width="4.5703125" bestFit="1" customWidth="1"/>
    <col min="6404" max="6404" width="12.7109375" customWidth="1"/>
    <col min="6406" max="6406" width="12.5703125" customWidth="1"/>
    <col min="6407" max="6407" width="12.7109375" customWidth="1"/>
    <col min="6408" max="6408" width="13.42578125" customWidth="1"/>
    <col min="6409" max="6409" width="13.85546875" bestFit="1" customWidth="1"/>
    <col min="6410" max="6410" width="14.42578125" customWidth="1"/>
    <col min="6411" max="6411" width="11.42578125" customWidth="1"/>
    <col min="6412" max="6412" width="16.42578125" customWidth="1"/>
    <col min="6413" max="6413" width="8.140625" customWidth="1"/>
    <col min="6414" max="6414" width="4.5703125" bestFit="1" customWidth="1"/>
    <col min="6660" max="6660" width="12.7109375" customWidth="1"/>
    <col min="6662" max="6662" width="12.5703125" customWidth="1"/>
    <col min="6663" max="6663" width="12.7109375" customWidth="1"/>
    <col min="6664" max="6664" width="13.42578125" customWidth="1"/>
    <col min="6665" max="6665" width="13.85546875" bestFit="1" customWidth="1"/>
    <col min="6666" max="6666" width="14.42578125" customWidth="1"/>
    <col min="6667" max="6667" width="11.42578125" customWidth="1"/>
    <col min="6668" max="6668" width="16.42578125" customWidth="1"/>
    <col min="6669" max="6669" width="8.140625" customWidth="1"/>
    <col min="6670" max="6670" width="4.5703125" bestFit="1" customWidth="1"/>
    <col min="6916" max="6916" width="12.7109375" customWidth="1"/>
    <col min="6918" max="6918" width="12.5703125" customWidth="1"/>
    <col min="6919" max="6919" width="12.7109375" customWidth="1"/>
    <col min="6920" max="6920" width="13.42578125" customWidth="1"/>
    <col min="6921" max="6921" width="13.85546875" bestFit="1" customWidth="1"/>
    <col min="6922" max="6922" width="14.42578125" customWidth="1"/>
    <col min="6923" max="6923" width="11.42578125" customWidth="1"/>
    <col min="6924" max="6924" width="16.42578125" customWidth="1"/>
    <col min="6925" max="6925" width="8.140625" customWidth="1"/>
    <col min="6926" max="6926" width="4.5703125" bestFit="1" customWidth="1"/>
    <col min="7172" max="7172" width="12.7109375" customWidth="1"/>
    <col min="7174" max="7174" width="12.5703125" customWidth="1"/>
    <col min="7175" max="7175" width="12.7109375" customWidth="1"/>
    <col min="7176" max="7176" width="13.42578125" customWidth="1"/>
    <col min="7177" max="7177" width="13.85546875" bestFit="1" customWidth="1"/>
    <col min="7178" max="7178" width="14.42578125" customWidth="1"/>
    <col min="7179" max="7179" width="11.42578125" customWidth="1"/>
    <col min="7180" max="7180" width="16.42578125" customWidth="1"/>
    <col min="7181" max="7181" width="8.140625" customWidth="1"/>
    <col min="7182" max="7182" width="4.5703125" bestFit="1" customWidth="1"/>
    <col min="7428" max="7428" width="12.7109375" customWidth="1"/>
    <col min="7430" max="7430" width="12.5703125" customWidth="1"/>
    <col min="7431" max="7431" width="12.7109375" customWidth="1"/>
    <col min="7432" max="7432" width="13.42578125" customWidth="1"/>
    <col min="7433" max="7433" width="13.85546875" bestFit="1" customWidth="1"/>
    <col min="7434" max="7434" width="14.42578125" customWidth="1"/>
    <col min="7435" max="7435" width="11.42578125" customWidth="1"/>
    <col min="7436" max="7436" width="16.42578125" customWidth="1"/>
    <col min="7437" max="7437" width="8.140625" customWidth="1"/>
    <col min="7438" max="7438" width="4.5703125" bestFit="1" customWidth="1"/>
    <col min="7684" max="7684" width="12.7109375" customWidth="1"/>
    <col min="7686" max="7686" width="12.5703125" customWidth="1"/>
    <col min="7687" max="7687" width="12.7109375" customWidth="1"/>
    <col min="7688" max="7688" width="13.42578125" customWidth="1"/>
    <col min="7689" max="7689" width="13.85546875" bestFit="1" customWidth="1"/>
    <col min="7690" max="7690" width="14.42578125" customWidth="1"/>
    <col min="7691" max="7691" width="11.42578125" customWidth="1"/>
    <col min="7692" max="7692" width="16.42578125" customWidth="1"/>
    <col min="7693" max="7693" width="8.140625" customWidth="1"/>
    <col min="7694" max="7694" width="4.5703125" bestFit="1" customWidth="1"/>
    <col min="7940" max="7940" width="12.7109375" customWidth="1"/>
    <col min="7942" max="7942" width="12.5703125" customWidth="1"/>
    <col min="7943" max="7943" width="12.7109375" customWidth="1"/>
    <col min="7944" max="7944" width="13.42578125" customWidth="1"/>
    <col min="7945" max="7945" width="13.85546875" bestFit="1" customWidth="1"/>
    <col min="7946" max="7946" width="14.42578125" customWidth="1"/>
    <col min="7947" max="7947" width="11.42578125" customWidth="1"/>
    <col min="7948" max="7948" width="16.42578125" customWidth="1"/>
    <col min="7949" max="7949" width="8.140625" customWidth="1"/>
    <col min="7950" max="7950" width="4.5703125" bestFit="1" customWidth="1"/>
    <col min="8196" max="8196" width="12.7109375" customWidth="1"/>
    <col min="8198" max="8198" width="12.5703125" customWidth="1"/>
    <col min="8199" max="8199" width="12.7109375" customWidth="1"/>
    <col min="8200" max="8200" width="13.42578125" customWidth="1"/>
    <col min="8201" max="8201" width="13.85546875" bestFit="1" customWidth="1"/>
    <col min="8202" max="8202" width="14.42578125" customWidth="1"/>
    <col min="8203" max="8203" width="11.42578125" customWidth="1"/>
    <col min="8204" max="8204" width="16.42578125" customWidth="1"/>
    <col min="8205" max="8205" width="8.140625" customWidth="1"/>
    <col min="8206" max="8206" width="4.5703125" bestFit="1" customWidth="1"/>
    <col min="8452" max="8452" width="12.7109375" customWidth="1"/>
    <col min="8454" max="8454" width="12.5703125" customWidth="1"/>
    <col min="8455" max="8455" width="12.7109375" customWidth="1"/>
    <col min="8456" max="8456" width="13.42578125" customWidth="1"/>
    <col min="8457" max="8457" width="13.85546875" bestFit="1" customWidth="1"/>
    <col min="8458" max="8458" width="14.42578125" customWidth="1"/>
    <col min="8459" max="8459" width="11.42578125" customWidth="1"/>
    <col min="8460" max="8460" width="16.42578125" customWidth="1"/>
    <col min="8461" max="8461" width="8.140625" customWidth="1"/>
    <col min="8462" max="8462" width="4.5703125" bestFit="1" customWidth="1"/>
    <col min="8708" max="8708" width="12.7109375" customWidth="1"/>
    <col min="8710" max="8710" width="12.5703125" customWidth="1"/>
    <col min="8711" max="8711" width="12.7109375" customWidth="1"/>
    <col min="8712" max="8712" width="13.42578125" customWidth="1"/>
    <col min="8713" max="8713" width="13.85546875" bestFit="1" customWidth="1"/>
    <col min="8714" max="8714" width="14.42578125" customWidth="1"/>
    <col min="8715" max="8715" width="11.42578125" customWidth="1"/>
    <col min="8716" max="8716" width="16.42578125" customWidth="1"/>
    <col min="8717" max="8717" width="8.140625" customWidth="1"/>
    <col min="8718" max="8718" width="4.5703125" bestFit="1" customWidth="1"/>
    <col min="8964" max="8964" width="12.7109375" customWidth="1"/>
    <col min="8966" max="8966" width="12.5703125" customWidth="1"/>
    <col min="8967" max="8967" width="12.7109375" customWidth="1"/>
    <col min="8968" max="8968" width="13.42578125" customWidth="1"/>
    <col min="8969" max="8969" width="13.85546875" bestFit="1" customWidth="1"/>
    <col min="8970" max="8970" width="14.42578125" customWidth="1"/>
    <col min="8971" max="8971" width="11.42578125" customWidth="1"/>
    <col min="8972" max="8972" width="16.42578125" customWidth="1"/>
    <col min="8973" max="8973" width="8.140625" customWidth="1"/>
    <col min="8974" max="8974" width="4.5703125" bestFit="1" customWidth="1"/>
    <col min="9220" max="9220" width="12.7109375" customWidth="1"/>
    <col min="9222" max="9222" width="12.5703125" customWidth="1"/>
    <col min="9223" max="9223" width="12.7109375" customWidth="1"/>
    <col min="9224" max="9224" width="13.42578125" customWidth="1"/>
    <col min="9225" max="9225" width="13.85546875" bestFit="1" customWidth="1"/>
    <col min="9226" max="9226" width="14.42578125" customWidth="1"/>
    <col min="9227" max="9227" width="11.42578125" customWidth="1"/>
    <col min="9228" max="9228" width="16.42578125" customWidth="1"/>
    <col min="9229" max="9229" width="8.140625" customWidth="1"/>
    <col min="9230" max="9230" width="4.5703125" bestFit="1" customWidth="1"/>
    <col min="9476" max="9476" width="12.7109375" customWidth="1"/>
    <col min="9478" max="9478" width="12.5703125" customWidth="1"/>
    <col min="9479" max="9479" width="12.7109375" customWidth="1"/>
    <col min="9480" max="9480" width="13.42578125" customWidth="1"/>
    <col min="9481" max="9481" width="13.85546875" bestFit="1" customWidth="1"/>
    <col min="9482" max="9482" width="14.42578125" customWidth="1"/>
    <col min="9483" max="9483" width="11.42578125" customWidth="1"/>
    <col min="9484" max="9484" width="16.42578125" customWidth="1"/>
    <col min="9485" max="9485" width="8.140625" customWidth="1"/>
    <col min="9486" max="9486" width="4.5703125" bestFit="1" customWidth="1"/>
    <col min="9732" max="9732" width="12.7109375" customWidth="1"/>
    <col min="9734" max="9734" width="12.5703125" customWidth="1"/>
    <col min="9735" max="9735" width="12.7109375" customWidth="1"/>
    <col min="9736" max="9736" width="13.42578125" customWidth="1"/>
    <col min="9737" max="9737" width="13.85546875" bestFit="1" customWidth="1"/>
    <col min="9738" max="9738" width="14.42578125" customWidth="1"/>
    <col min="9739" max="9739" width="11.42578125" customWidth="1"/>
    <col min="9740" max="9740" width="16.42578125" customWidth="1"/>
    <col min="9741" max="9741" width="8.140625" customWidth="1"/>
    <col min="9742" max="9742" width="4.5703125" bestFit="1" customWidth="1"/>
    <col min="9988" max="9988" width="12.7109375" customWidth="1"/>
    <col min="9990" max="9990" width="12.5703125" customWidth="1"/>
    <col min="9991" max="9991" width="12.7109375" customWidth="1"/>
    <col min="9992" max="9992" width="13.42578125" customWidth="1"/>
    <col min="9993" max="9993" width="13.85546875" bestFit="1" customWidth="1"/>
    <col min="9994" max="9994" width="14.42578125" customWidth="1"/>
    <col min="9995" max="9995" width="11.42578125" customWidth="1"/>
    <col min="9996" max="9996" width="16.42578125" customWidth="1"/>
    <col min="9997" max="9997" width="8.140625" customWidth="1"/>
    <col min="9998" max="9998" width="4.5703125" bestFit="1" customWidth="1"/>
    <col min="10244" max="10244" width="12.7109375" customWidth="1"/>
    <col min="10246" max="10246" width="12.5703125" customWidth="1"/>
    <col min="10247" max="10247" width="12.7109375" customWidth="1"/>
    <col min="10248" max="10248" width="13.42578125" customWidth="1"/>
    <col min="10249" max="10249" width="13.85546875" bestFit="1" customWidth="1"/>
    <col min="10250" max="10250" width="14.42578125" customWidth="1"/>
    <col min="10251" max="10251" width="11.42578125" customWidth="1"/>
    <col min="10252" max="10252" width="16.42578125" customWidth="1"/>
    <col min="10253" max="10253" width="8.140625" customWidth="1"/>
    <col min="10254" max="10254" width="4.5703125" bestFit="1" customWidth="1"/>
    <col min="10500" max="10500" width="12.7109375" customWidth="1"/>
    <col min="10502" max="10502" width="12.5703125" customWidth="1"/>
    <col min="10503" max="10503" width="12.7109375" customWidth="1"/>
    <col min="10504" max="10504" width="13.42578125" customWidth="1"/>
    <col min="10505" max="10505" width="13.85546875" bestFit="1" customWidth="1"/>
    <col min="10506" max="10506" width="14.42578125" customWidth="1"/>
    <col min="10507" max="10507" width="11.42578125" customWidth="1"/>
    <col min="10508" max="10508" width="16.42578125" customWidth="1"/>
    <col min="10509" max="10509" width="8.140625" customWidth="1"/>
    <col min="10510" max="10510" width="4.5703125" bestFit="1" customWidth="1"/>
    <col min="10756" max="10756" width="12.7109375" customWidth="1"/>
    <col min="10758" max="10758" width="12.5703125" customWidth="1"/>
    <col min="10759" max="10759" width="12.7109375" customWidth="1"/>
    <col min="10760" max="10760" width="13.42578125" customWidth="1"/>
    <col min="10761" max="10761" width="13.85546875" bestFit="1" customWidth="1"/>
    <col min="10762" max="10762" width="14.42578125" customWidth="1"/>
    <col min="10763" max="10763" width="11.42578125" customWidth="1"/>
    <col min="10764" max="10764" width="16.42578125" customWidth="1"/>
    <col min="10765" max="10765" width="8.140625" customWidth="1"/>
    <col min="10766" max="10766" width="4.5703125" bestFit="1" customWidth="1"/>
    <col min="11012" max="11012" width="12.7109375" customWidth="1"/>
    <col min="11014" max="11014" width="12.5703125" customWidth="1"/>
    <col min="11015" max="11015" width="12.7109375" customWidth="1"/>
    <col min="11016" max="11016" width="13.42578125" customWidth="1"/>
    <col min="11017" max="11017" width="13.85546875" bestFit="1" customWidth="1"/>
    <col min="11018" max="11018" width="14.42578125" customWidth="1"/>
    <col min="11019" max="11019" width="11.42578125" customWidth="1"/>
    <col min="11020" max="11020" width="16.42578125" customWidth="1"/>
    <col min="11021" max="11021" width="8.140625" customWidth="1"/>
    <col min="11022" max="11022" width="4.5703125" bestFit="1" customWidth="1"/>
    <col min="11268" max="11268" width="12.7109375" customWidth="1"/>
    <col min="11270" max="11270" width="12.5703125" customWidth="1"/>
    <col min="11271" max="11271" width="12.7109375" customWidth="1"/>
    <col min="11272" max="11272" width="13.42578125" customWidth="1"/>
    <col min="11273" max="11273" width="13.85546875" bestFit="1" customWidth="1"/>
    <col min="11274" max="11274" width="14.42578125" customWidth="1"/>
    <col min="11275" max="11275" width="11.42578125" customWidth="1"/>
    <col min="11276" max="11276" width="16.42578125" customWidth="1"/>
    <col min="11277" max="11277" width="8.140625" customWidth="1"/>
    <col min="11278" max="11278" width="4.5703125" bestFit="1" customWidth="1"/>
    <col min="11524" max="11524" width="12.7109375" customWidth="1"/>
    <col min="11526" max="11526" width="12.5703125" customWidth="1"/>
    <col min="11527" max="11527" width="12.7109375" customWidth="1"/>
    <col min="11528" max="11528" width="13.42578125" customWidth="1"/>
    <col min="11529" max="11529" width="13.85546875" bestFit="1" customWidth="1"/>
    <col min="11530" max="11530" width="14.42578125" customWidth="1"/>
    <col min="11531" max="11531" width="11.42578125" customWidth="1"/>
    <col min="11532" max="11532" width="16.42578125" customWidth="1"/>
    <col min="11533" max="11533" width="8.140625" customWidth="1"/>
    <col min="11534" max="11534" width="4.5703125" bestFit="1" customWidth="1"/>
    <col min="11780" max="11780" width="12.7109375" customWidth="1"/>
    <col min="11782" max="11782" width="12.5703125" customWidth="1"/>
    <col min="11783" max="11783" width="12.7109375" customWidth="1"/>
    <col min="11784" max="11784" width="13.42578125" customWidth="1"/>
    <col min="11785" max="11785" width="13.85546875" bestFit="1" customWidth="1"/>
    <col min="11786" max="11786" width="14.42578125" customWidth="1"/>
    <col min="11787" max="11787" width="11.42578125" customWidth="1"/>
    <col min="11788" max="11788" width="16.42578125" customWidth="1"/>
    <col min="11789" max="11789" width="8.140625" customWidth="1"/>
    <col min="11790" max="11790" width="4.5703125" bestFit="1" customWidth="1"/>
    <col min="12036" max="12036" width="12.7109375" customWidth="1"/>
    <col min="12038" max="12038" width="12.5703125" customWidth="1"/>
    <col min="12039" max="12039" width="12.7109375" customWidth="1"/>
    <col min="12040" max="12040" width="13.42578125" customWidth="1"/>
    <col min="12041" max="12041" width="13.85546875" bestFit="1" customWidth="1"/>
    <col min="12042" max="12042" width="14.42578125" customWidth="1"/>
    <col min="12043" max="12043" width="11.42578125" customWidth="1"/>
    <col min="12044" max="12044" width="16.42578125" customWidth="1"/>
    <col min="12045" max="12045" width="8.140625" customWidth="1"/>
    <col min="12046" max="12046" width="4.5703125" bestFit="1" customWidth="1"/>
    <col min="12292" max="12292" width="12.7109375" customWidth="1"/>
    <col min="12294" max="12294" width="12.5703125" customWidth="1"/>
    <col min="12295" max="12295" width="12.7109375" customWidth="1"/>
    <col min="12296" max="12296" width="13.42578125" customWidth="1"/>
    <col min="12297" max="12297" width="13.85546875" bestFit="1" customWidth="1"/>
    <col min="12298" max="12298" width="14.42578125" customWidth="1"/>
    <col min="12299" max="12299" width="11.42578125" customWidth="1"/>
    <col min="12300" max="12300" width="16.42578125" customWidth="1"/>
    <col min="12301" max="12301" width="8.140625" customWidth="1"/>
    <col min="12302" max="12302" width="4.5703125" bestFit="1" customWidth="1"/>
    <col min="12548" max="12548" width="12.7109375" customWidth="1"/>
    <col min="12550" max="12550" width="12.5703125" customWidth="1"/>
    <col min="12551" max="12551" width="12.7109375" customWidth="1"/>
    <col min="12552" max="12552" width="13.42578125" customWidth="1"/>
    <col min="12553" max="12553" width="13.85546875" bestFit="1" customWidth="1"/>
    <col min="12554" max="12554" width="14.42578125" customWidth="1"/>
    <col min="12555" max="12555" width="11.42578125" customWidth="1"/>
    <col min="12556" max="12556" width="16.42578125" customWidth="1"/>
    <col min="12557" max="12557" width="8.140625" customWidth="1"/>
    <col min="12558" max="12558" width="4.5703125" bestFit="1" customWidth="1"/>
    <col min="12804" max="12804" width="12.7109375" customWidth="1"/>
    <col min="12806" max="12806" width="12.5703125" customWidth="1"/>
    <col min="12807" max="12807" width="12.7109375" customWidth="1"/>
    <col min="12808" max="12808" width="13.42578125" customWidth="1"/>
    <col min="12809" max="12809" width="13.85546875" bestFit="1" customWidth="1"/>
    <col min="12810" max="12810" width="14.42578125" customWidth="1"/>
    <col min="12811" max="12811" width="11.42578125" customWidth="1"/>
    <col min="12812" max="12812" width="16.42578125" customWidth="1"/>
    <col min="12813" max="12813" width="8.140625" customWidth="1"/>
    <col min="12814" max="12814" width="4.5703125" bestFit="1" customWidth="1"/>
    <col min="13060" max="13060" width="12.7109375" customWidth="1"/>
    <col min="13062" max="13062" width="12.5703125" customWidth="1"/>
    <col min="13063" max="13063" width="12.7109375" customWidth="1"/>
    <col min="13064" max="13064" width="13.42578125" customWidth="1"/>
    <col min="13065" max="13065" width="13.85546875" bestFit="1" customWidth="1"/>
    <col min="13066" max="13066" width="14.42578125" customWidth="1"/>
    <col min="13067" max="13067" width="11.42578125" customWidth="1"/>
    <col min="13068" max="13068" width="16.42578125" customWidth="1"/>
    <col min="13069" max="13069" width="8.140625" customWidth="1"/>
    <col min="13070" max="13070" width="4.5703125" bestFit="1" customWidth="1"/>
    <col min="13316" max="13316" width="12.7109375" customWidth="1"/>
    <col min="13318" max="13318" width="12.5703125" customWidth="1"/>
    <col min="13319" max="13319" width="12.7109375" customWidth="1"/>
    <col min="13320" max="13320" width="13.42578125" customWidth="1"/>
    <col min="13321" max="13321" width="13.85546875" bestFit="1" customWidth="1"/>
    <col min="13322" max="13322" width="14.42578125" customWidth="1"/>
    <col min="13323" max="13323" width="11.42578125" customWidth="1"/>
    <col min="13324" max="13324" width="16.42578125" customWidth="1"/>
    <col min="13325" max="13325" width="8.140625" customWidth="1"/>
    <col min="13326" max="13326" width="4.5703125" bestFit="1" customWidth="1"/>
    <col min="13572" max="13572" width="12.7109375" customWidth="1"/>
    <col min="13574" max="13574" width="12.5703125" customWidth="1"/>
    <col min="13575" max="13575" width="12.7109375" customWidth="1"/>
    <col min="13576" max="13576" width="13.42578125" customWidth="1"/>
    <col min="13577" max="13577" width="13.85546875" bestFit="1" customWidth="1"/>
    <col min="13578" max="13578" width="14.42578125" customWidth="1"/>
    <col min="13579" max="13579" width="11.42578125" customWidth="1"/>
    <col min="13580" max="13580" width="16.42578125" customWidth="1"/>
    <col min="13581" max="13581" width="8.140625" customWidth="1"/>
    <col min="13582" max="13582" width="4.5703125" bestFit="1" customWidth="1"/>
    <col min="13828" max="13828" width="12.7109375" customWidth="1"/>
    <col min="13830" max="13830" width="12.5703125" customWidth="1"/>
    <col min="13831" max="13831" width="12.7109375" customWidth="1"/>
    <col min="13832" max="13832" width="13.42578125" customWidth="1"/>
    <col min="13833" max="13833" width="13.85546875" bestFit="1" customWidth="1"/>
    <col min="13834" max="13834" width="14.42578125" customWidth="1"/>
    <col min="13835" max="13835" width="11.42578125" customWidth="1"/>
    <col min="13836" max="13836" width="16.42578125" customWidth="1"/>
    <col min="13837" max="13837" width="8.140625" customWidth="1"/>
    <col min="13838" max="13838" width="4.5703125" bestFit="1" customWidth="1"/>
    <col min="14084" max="14084" width="12.7109375" customWidth="1"/>
    <col min="14086" max="14086" width="12.5703125" customWidth="1"/>
    <col min="14087" max="14087" width="12.7109375" customWidth="1"/>
    <col min="14088" max="14088" width="13.42578125" customWidth="1"/>
    <col min="14089" max="14089" width="13.85546875" bestFit="1" customWidth="1"/>
    <col min="14090" max="14090" width="14.42578125" customWidth="1"/>
    <col min="14091" max="14091" width="11.42578125" customWidth="1"/>
    <col min="14092" max="14092" width="16.42578125" customWidth="1"/>
    <col min="14093" max="14093" width="8.140625" customWidth="1"/>
    <col min="14094" max="14094" width="4.5703125" bestFit="1" customWidth="1"/>
    <col min="14340" max="14340" width="12.7109375" customWidth="1"/>
    <col min="14342" max="14342" width="12.5703125" customWidth="1"/>
    <col min="14343" max="14343" width="12.7109375" customWidth="1"/>
    <col min="14344" max="14344" width="13.42578125" customWidth="1"/>
    <col min="14345" max="14345" width="13.85546875" bestFit="1" customWidth="1"/>
    <col min="14346" max="14346" width="14.42578125" customWidth="1"/>
    <col min="14347" max="14347" width="11.42578125" customWidth="1"/>
    <col min="14348" max="14348" width="16.42578125" customWidth="1"/>
    <col min="14349" max="14349" width="8.140625" customWidth="1"/>
    <col min="14350" max="14350" width="4.5703125" bestFit="1" customWidth="1"/>
    <col min="14596" max="14596" width="12.7109375" customWidth="1"/>
    <col min="14598" max="14598" width="12.5703125" customWidth="1"/>
    <col min="14599" max="14599" width="12.7109375" customWidth="1"/>
    <col min="14600" max="14600" width="13.42578125" customWidth="1"/>
    <col min="14601" max="14601" width="13.85546875" bestFit="1" customWidth="1"/>
    <col min="14602" max="14602" width="14.42578125" customWidth="1"/>
    <col min="14603" max="14603" width="11.42578125" customWidth="1"/>
    <col min="14604" max="14604" width="16.42578125" customWidth="1"/>
    <col min="14605" max="14605" width="8.140625" customWidth="1"/>
    <col min="14606" max="14606" width="4.5703125" bestFit="1" customWidth="1"/>
    <col min="14852" max="14852" width="12.7109375" customWidth="1"/>
    <col min="14854" max="14854" width="12.5703125" customWidth="1"/>
    <col min="14855" max="14855" width="12.7109375" customWidth="1"/>
    <col min="14856" max="14856" width="13.42578125" customWidth="1"/>
    <col min="14857" max="14857" width="13.85546875" bestFit="1" customWidth="1"/>
    <col min="14858" max="14858" width="14.42578125" customWidth="1"/>
    <col min="14859" max="14859" width="11.42578125" customWidth="1"/>
    <col min="14860" max="14860" width="16.42578125" customWidth="1"/>
    <col min="14861" max="14861" width="8.140625" customWidth="1"/>
    <col min="14862" max="14862" width="4.5703125" bestFit="1" customWidth="1"/>
    <col min="15108" max="15108" width="12.7109375" customWidth="1"/>
    <col min="15110" max="15110" width="12.5703125" customWidth="1"/>
    <col min="15111" max="15111" width="12.7109375" customWidth="1"/>
    <col min="15112" max="15112" width="13.42578125" customWidth="1"/>
    <col min="15113" max="15113" width="13.85546875" bestFit="1" customWidth="1"/>
    <col min="15114" max="15114" width="14.42578125" customWidth="1"/>
    <col min="15115" max="15115" width="11.42578125" customWidth="1"/>
    <col min="15116" max="15116" width="16.42578125" customWidth="1"/>
    <col min="15117" max="15117" width="8.140625" customWidth="1"/>
    <col min="15118" max="15118" width="4.5703125" bestFit="1" customWidth="1"/>
    <col min="15364" max="15364" width="12.7109375" customWidth="1"/>
    <col min="15366" max="15366" width="12.5703125" customWidth="1"/>
    <col min="15367" max="15367" width="12.7109375" customWidth="1"/>
    <col min="15368" max="15368" width="13.42578125" customWidth="1"/>
    <col min="15369" max="15369" width="13.85546875" bestFit="1" customWidth="1"/>
    <col min="15370" max="15370" width="14.42578125" customWidth="1"/>
    <col min="15371" max="15371" width="11.42578125" customWidth="1"/>
    <col min="15372" max="15372" width="16.42578125" customWidth="1"/>
    <col min="15373" max="15373" width="8.140625" customWidth="1"/>
    <col min="15374" max="15374" width="4.5703125" bestFit="1" customWidth="1"/>
    <col min="15620" max="15620" width="12.7109375" customWidth="1"/>
    <col min="15622" max="15622" width="12.5703125" customWidth="1"/>
    <col min="15623" max="15623" width="12.7109375" customWidth="1"/>
    <col min="15624" max="15624" width="13.42578125" customWidth="1"/>
    <col min="15625" max="15625" width="13.85546875" bestFit="1" customWidth="1"/>
    <col min="15626" max="15626" width="14.42578125" customWidth="1"/>
    <col min="15627" max="15627" width="11.42578125" customWidth="1"/>
    <col min="15628" max="15628" width="16.42578125" customWidth="1"/>
    <col min="15629" max="15629" width="8.140625" customWidth="1"/>
    <col min="15630" max="15630" width="4.5703125" bestFit="1" customWidth="1"/>
    <col min="15876" max="15876" width="12.7109375" customWidth="1"/>
    <col min="15878" max="15878" width="12.5703125" customWidth="1"/>
    <col min="15879" max="15879" width="12.7109375" customWidth="1"/>
    <col min="15880" max="15880" width="13.42578125" customWidth="1"/>
    <col min="15881" max="15881" width="13.85546875" bestFit="1" customWidth="1"/>
    <col min="15882" max="15882" width="14.42578125" customWidth="1"/>
    <col min="15883" max="15883" width="11.42578125" customWidth="1"/>
    <col min="15884" max="15884" width="16.42578125" customWidth="1"/>
    <col min="15885" max="15885" width="8.140625" customWidth="1"/>
    <col min="15886" max="15886" width="4.5703125" bestFit="1" customWidth="1"/>
    <col min="16132" max="16132" width="12.7109375" customWidth="1"/>
    <col min="16134" max="16134" width="12.5703125" customWidth="1"/>
    <col min="16135" max="16135" width="12.7109375" customWidth="1"/>
    <col min="16136" max="16136" width="13.42578125" customWidth="1"/>
    <col min="16137" max="16137" width="13.85546875" bestFit="1" customWidth="1"/>
    <col min="16138" max="16138" width="14.42578125" customWidth="1"/>
    <col min="16139" max="16139" width="11.42578125" customWidth="1"/>
    <col min="16140" max="16140" width="16.42578125" customWidth="1"/>
    <col min="16141" max="16141" width="8.140625" customWidth="1"/>
    <col min="16142" max="16142" width="4.5703125" bestFit="1" customWidth="1"/>
  </cols>
  <sheetData>
    <row r="1" spans="1:16" x14ac:dyDescent="0.25">
      <c r="A1" s="3" t="s">
        <v>0</v>
      </c>
    </row>
    <row r="2" spans="1:16" x14ac:dyDescent="0.25">
      <c r="A2" s="4" t="s">
        <v>48</v>
      </c>
    </row>
    <row r="3" spans="1:16" ht="114.75" x14ac:dyDescent="0.25">
      <c r="A3" s="6" t="s">
        <v>50</v>
      </c>
      <c r="B3" s="6" t="s">
        <v>71</v>
      </c>
      <c r="C3" s="50" t="s">
        <v>84</v>
      </c>
      <c r="D3" s="50" t="s">
        <v>85</v>
      </c>
      <c r="E3" s="50" t="s">
        <v>86</v>
      </c>
      <c r="F3" s="50" t="s">
        <v>87</v>
      </c>
      <c r="G3" s="50" t="s">
        <v>88</v>
      </c>
      <c r="H3" s="50" t="s">
        <v>89</v>
      </c>
      <c r="I3" s="50" t="s">
        <v>49</v>
      </c>
      <c r="J3" s="50" t="s">
        <v>90</v>
      </c>
      <c r="K3" s="73" t="s">
        <v>103</v>
      </c>
      <c r="L3" s="22"/>
      <c r="M3" s="22"/>
      <c r="N3" s="23"/>
    </row>
    <row r="4" spans="1:16" x14ac:dyDescent="0.25">
      <c r="A4" s="101" t="s">
        <v>51</v>
      </c>
      <c r="B4" s="24" t="s">
        <v>7</v>
      </c>
      <c r="C4" s="62">
        <v>0.35805084745762711</v>
      </c>
      <c r="D4" s="62">
        <v>0.47424892703862659</v>
      </c>
      <c r="E4" s="62">
        <v>0.47389558232931728</v>
      </c>
      <c r="F4" s="62">
        <v>0.5486486486486486</v>
      </c>
      <c r="G4" s="64">
        <v>0.50312500000000004</v>
      </c>
      <c r="H4" s="62">
        <v>0.50139275766017</v>
      </c>
      <c r="I4" s="66">
        <v>0.58888888888889002</v>
      </c>
      <c r="J4" s="62">
        <v>0.69617706237425003</v>
      </c>
      <c r="K4" s="93">
        <v>0.67291666666667005</v>
      </c>
      <c r="L4" s="37">
        <f>$J$27</f>
        <v>0.50155991925123999</v>
      </c>
      <c r="M4" s="26">
        <v>0.32</v>
      </c>
      <c r="N4" s="26">
        <v>0.35</v>
      </c>
      <c r="O4" s="26">
        <v>0.3</v>
      </c>
      <c r="P4" s="26">
        <v>0.27</v>
      </c>
    </row>
    <row r="5" spans="1:16" x14ac:dyDescent="0.25">
      <c r="A5" s="102"/>
      <c r="B5" s="24" t="s">
        <v>8</v>
      </c>
      <c r="C5" s="62">
        <v>0</v>
      </c>
      <c r="D5" s="62">
        <v>0</v>
      </c>
      <c r="E5" s="62">
        <v>0</v>
      </c>
      <c r="F5" s="62">
        <v>0</v>
      </c>
      <c r="G5" s="62">
        <v>0.25</v>
      </c>
      <c r="H5" s="64">
        <v>0</v>
      </c>
      <c r="I5" s="66">
        <v>0</v>
      </c>
      <c r="J5" s="62">
        <v>7.6822916666670002E-2</v>
      </c>
      <c r="K5" s="93">
        <v>6.594724220624E-2</v>
      </c>
      <c r="L5" s="90">
        <f t="shared" ref="L5:L25" si="0">$J$27</f>
        <v>0.50155991925123999</v>
      </c>
      <c r="M5" s="26">
        <v>0.32</v>
      </c>
      <c r="N5" s="26">
        <v>0.35</v>
      </c>
      <c r="O5" s="26">
        <v>0.3</v>
      </c>
      <c r="P5" s="26">
        <v>0.27</v>
      </c>
    </row>
    <row r="6" spans="1:16" x14ac:dyDescent="0.25">
      <c r="A6" s="102"/>
      <c r="B6" s="24" t="s">
        <v>9</v>
      </c>
      <c r="C6" s="62">
        <v>0</v>
      </c>
      <c r="D6" s="62">
        <v>0</v>
      </c>
      <c r="E6" s="62">
        <v>0</v>
      </c>
      <c r="F6" s="62">
        <v>7.9365079365079361E-3</v>
      </c>
      <c r="G6" s="64">
        <v>0</v>
      </c>
      <c r="H6" s="62">
        <v>8.2706766917289995E-2</v>
      </c>
      <c r="I6" s="66">
        <v>2.622950819672E-2</v>
      </c>
      <c r="J6" s="62">
        <v>0.48938428874735002</v>
      </c>
      <c r="K6" s="93">
        <v>0.47053320860616998</v>
      </c>
      <c r="L6" s="90">
        <f t="shared" si="0"/>
        <v>0.50155991925123999</v>
      </c>
      <c r="M6" s="26">
        <v>0.32</v>
      </c>
      <c r="N6" s="26">
        <v>0.35</v>
      </c>
      <c r="O6" s="26">
        <v>0.3</v>
      </c>
      <c r="P6" s="26">
        <v>0.27</v>
      </c>
    </row>
    <row r="7" spans="1:16" x14ac:dyDescent="0.25">
      <c r="A7" s="103"/>
      <c r="B7" s="21" t="s">
        <v>10</v>
      </c>
      <c r="C7" s="63">
        <v>0.17227319062181448</v>
      </c>
      <c r="D7" s="63">
        <v>0.24</v>
      </c>
      <c r="E7" s="63">
        <v>0.25026511134676566</v>
      </c>
      <c r="F7" s="63">
        <v>0.27503337783711618</v>
      </c>
      <c r="G7" s="63">
        <v>0.25</v>
      </c>
      <c r="H7" s="63">
        <v>0.28026315789473999</v>
      </c>
      <c r="I7" s="65">
        <v>0.32934131736527</v>
      </c>
      <c r="J7" s="63">
        <v>0.39238785681921001</v>
      </c>
      <c r="K7" s="94">
        <v>0.36970205623163999</v>
      </c>
      <c r="L7" s="90">
        <f t="shared" si="0"/>
        <v>0.50155991925123999</v>
      </c>
      <c r="M7" s="26">
        <v>0.32</v>
      </c>
      <c r="N7" s="26">
        <v>0.35</v>
      </c>
      <c r="O7" s="26">
        <v>0.3</v>
      </c>
      <c r="P7" s="26">
        <v>0.27</v>
      </c>
    </row>
    <row r="8" spans="1:16" x14ac:dyDescent="0.25">
      <c r="A8" s="101" t="s">
        <v>72</v>
      </c>
      <c r="B8" s="8" t="s">
        <v>11</v>
      </c>
      <c r="C8" s="62">
        <v>3.5856573705179286E-2</v>
      </c>
      <c r="D8" s="62">
        <v>7.3267326732673263E-2</v>
      </c>
      <c r="E8" s="62">
        <v>0.10816326530612246</v>
      </c>
      <c r="F8" s="62">
        <v>0.12055335968379446</v>
      </c>
      <c r="G8" s="62">
        <v>0.14519427402862986</v>
      </c>
      <c r="H8" s="62">
        <v>9.2165898617500002E-3</v>
      </c>
      <c r="I8" s="66">
        <v>7.3979591836730002E-2</v>
      </c>
      <c r="J8" s="62">
        <v>0.197265625</v>
      </c>
      <c r="K8" s="93">
        <v>0.15725806451613</v>
      </c>
      <c r="L8" s="90">
        <f t="shared" si="0"/>
        <v>0.50155991925123999</v>
      </c>
      <c r="M8" s="26">
        <v>0.32</v>
      </c>
      <c r="N8" s="26">
        <v>0.35</v>
      </c>
      <c r="O8" s="26">
        <v>0.3</v>
      </c>
      <c r="P8" s="26">
        <v>0.27</v>
      </c>
    </row>
    <row r="9" spans="1:16" x14ac:dyDescent="0.25">
      <c r="A9" s="102"/>
      <c r="B9" s="8" t="s">
        <v>12</v>
      </c>
      <c r="C9" s="62">
        <v>6.6666666666666666E-2</v>
      </c>
      <c r="D9" s="62">
        <v>0</v>
      </c>
      <c r="E9" s="62">
        <v>0</v>
      </c>
      <c r="F9" s="62">
        <v>2.4590163934426229E-2</v>
      </c>
      <c r="G9" s="62">
        <v>0.16346153846153846</v>
      </c>
      <c r="H9" s="62">
        <v>0.20754716981131999</v>
      </c>
      <c r="I9" s="66">
        <v>0.35593220338983</v>
      </c>
      <c r="J9" s="62">
        <v>0.72294372294372</v>
      </c>
      <c r="K9" s="93">
        <v>0.77368421052631997</v>
      </c>
      <c r="L9" s="90">
        <f t="shared" si="0"/>
        <v>0.50155991925123999</v>
      </c>
      <c r="M9" s="26">
        <v>0.32</v>
      </c>
      <c r="N9" s="26">
        <v>0.35</v>
      </c>
      <c r="O9" s="26">
        <v>0.3</v>
      </c>
      <c r="P9" s="26">
        <v>0.27</v>
      </c>
    </row>
    <row r="10" spans="1:16" x14ac:dyDescent="0.25">
      <c r="A10" s="102"/>
      <c r="B10" s="8" t="s">
        <v>13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  <c r="H10" s="62">
        <v>0</v>
      </c>
      <c r="I10" s="66">
        <v>0</v>
      </c>
      <c r="J10" s="62">
        <v>1</v>
      </c>
      <c r="K10" s="93">
        <v>1</v>
      </c>
      <c r="L10" s="90">
        <f t="shared" si="0"/>
        <v>0.50155991925123999</v>
      </c>
      <c r="M10" s="26">
        <v>0.32</v>
      </c>
      <c r="N10" s="26">
        <v>0.35</v>
      </c>
      <c r="O10" s="26">
        <v>0.3</v>
      </c>
      <c r="P10" s="26">
        <v>0.27</v>
      </c>
    </row>
    <row r="11" spans="1:16" x14ac:dyDescent="0.25">
      <c r="A11" s="102"/>
      <c r="B11" s="8" t="s">
        <v>14</v>
      </c>
      <c r="C11" s="62">
        <v>0</v>
      </c>
      <c r="D11" s="62">
        <v>8.3333333333333332E-3</v>
      </c>
      <c r="E11" s="62">
        <v>0</v>
      </c>
      <c r="F11" s="62">
        <v>4.0816326530612249E-3</v>
      </c>
      <c r="G11" s="62">
        <v>8.771929824561403E-3</v>
      </c>
      <c r="H11" s="62">
        <v>4.1493775933600001E-3</v>
      </c>
      <c r="I11" s="66">
        <v>0</v>
      </c>
      <c r="J11" s="62">
        <v>0.40506329113924</v>
      </c>
      <c r="K11" s="93">
        <v>0.38969404186794998</v>
      </c>
      <c r="L11" s="90">
        <f t="shared" si="0"/>
        <v>0.50155991925123999</v>
      </c>
      <c r="M11" s="26">
        <v>0.32</v>
      </c>
      <c r="N11" s="26">
        <v>0.35</v>
      </c>
      <c r="O11" s="26">
        <v>0.3</v>
      </c>
      <c r="P11" s="26">
        <v>0.27</v>
      </c>
    </row>
    <row r="12" spans="1:16" x14ac:dyDescent="0.25">
      <c r="A12" s="103"/>
      <c r="B12" s="21" t="s">
        <v>15</v>
      </c>
      <c r="C12" s="63">
        <v>2.4449877750611249E-2</v>
      </c>
      <c r="D12" s="63">
        <v>0.05</v>
      </c>
      <c r="E12" s="63">
        <v>6.4555420219244819E-2</v>
      </c>
      <c r="F12" s="63">
        <v>7.4455899198167239E-2</v>
      </c>
      <c r="G12" s="63">
        <v>0.11</v>
      </c>
      <c r="H12" s="63">
        <v>3.4571062740079997E-2</v>
      </c>
      <c r="I12" s="65">
        <v>9.6994535519129996E-2</v>
      </c>
      <c r="J12" s="63">
        <v>0.38577291381668999</v>
      </c>
      <c r="K12" s="94">
        <v>0.36984246061515003</v>
      </c>
      <c r="L12" s="90">
        <f t="shared" si="0"/>
        <v>0.50155991925123999</v>
      </c>
      <c r="M12" s="26">
        <v>0.32</v>
      </c>
      <c r="N12" s="26">
        <v>0.35</v>
      </c>
      <c r="O12" s="26">
        <v>0.3</v>
      </c>
      <c r="P12" s="26">
        <v>0.27</v>
      </c>
    </row>
    <row r="13" spans="1:16" x14ac:dyDescent="0.25">
      <c r="A13" s="101" t="s">
        <v>75</v>
      </c>
      <c r="B13" s="24" t="s">
        <v>16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6">
        <v>0</v>
      </c>
      <c r="J13" s="62">
        <v>0</v>
      </c>
      <c r="K13" s="95" t="s">
        <v>82</v>
      </c>
      <c r="L13" s="90">
        <f t="shared" si="0"/>
        <v>0.50155991925123999</v>
      </c>
      <c r="M13" s="26">
        <v>0.32</v>
      </c>
      <c r="N13" s="26">
        <v>0.35</v>
      </c>
      <c r="O13" s="26">
        <v>0.3</v>
      </c>
      <c r="P13" s="26">
        <v>0.27</v>
      </c>
    </row>
    <row r="14" spans="1:16" x14ac:dyDescent="0.25">
      <c r="A14" s="102"/>
      <c r="B14" s="24" t="s">
        <v>17</v>
      </c>
      <c r="C14" s="62">
        <v>1</v>
      </c>
      <c r="D14" s="62">
        <v>1</v>
      </c>
      <c r="E14" s="62">
        <v>0.96551724137931039</v>
      </c>
      <c r="F14" s="62">
        <v>1</v>
      </c>
      <c r="G14" s="62">
        <v>1</v>
      </c>
      <c r="H14" s="62">
        <v>1</v>
      </c>
      <c r="I14" s="66">
        <v>1</v>
      </c>
      <c r="J14" s="62">
        <v>0.84210526315789003</v>
      </c>
      <c r="K14" s="93">
        <v>0.88953488372093004</v>
      </c>
      <c r="L14" s="90">
        <f t="shared" si="0"/>
        <v>0.50155991925123999</v>
      </c>
      <c r="M14" s="26">
        <v>0.32</v>
      </c>
      <c r="N14" s="26">
        <v>0.35</v>
      </c>
      <c r="O14" s="26">
        <v>0.3</v>
      </c>
      <c r="P14" s="26">
        <v>0.27</v>
      </c>
    </row>
    <row r="15" spans="1:16" x14ac:dyDescent="0.25">
      <c r="A15" s="102"/>
      <c r="B15" s="24" t="s">
        <v>18</v>
      </c>
      <c r="C15" s="62">
        <v>0</v>
      </c>
      <c r="D15" s="62">
        <v>0</v>
      </c>
      <c r="E15" s="62">
        <v>0</v>
      </c>
      <c r="F15" s="62">
        <v>1.4285714285714285E-2</v>
      </c>
      <c r="G15" s="62">
        <v>0</v>
      </c>
      <c r="H15" s="62">
        <v>1.4925373134330001E-2</v>
      </c>
      <c r="I15" s="66">
        <v>0</v>
      </c>
      <c r="J15" s="62">
        <v>0.41803278688524997</v>
      </c>
      <c r="K15" s="93">
        <v>0.37795275590550997</v>
      </c>
      <c r="L15" s="90">
        <f t="shared" si="0"/>
        <v>0.50155991925123999</v>
      </c>
      <c r="M15" s="26">
        <v>0.32</v>
      </c>
      <c r="N15" s="26">
        <v>0.35</v>
      </c>
      <c r="O15" s="26">
        <v>0.3</v>
      </c>
      <c r="P15" s="26">
        <v>0.27</v>
      </c>
    </row>
    <row r="16" spans="1:16" x14ac:dyDescent="0.25">
      <c r="A16" s="102"/>
      <c r="B16" s="24" t="s">
        <v>19</v>
      </c>
      <c r="C16" s="62">
        <v>0</v>
      </c>
      <c r="D16" s="62">
        <v>0</v>
      </c>
      <c r="E16" s="62">
        <v>0</v>
      </c>
      <c r="F16" s="62">
        <v>0</v>
      </c>
      <c r="G16" s="64">
        <v>7.1428571428571425E-2</v>
      </c>
      <c r="H16" s="62">
        <v>0.14285714285713999</v>
      </c>
      <c r="I16" s="66">
        <v>1</v>
      </c>
      <c r="J16" s="62">
        <v>0.92307692307692002</v>
      </c>
      <c r="K16" s="93">
        <v>0.98305084745763005</v>
      </c>
      <c r="L16" s="90">
        <f t="shared" si="0"/>
        <v>0.50155991925123999</v>
      </c>
      <c r="M16" s="26">
        <v>0.32</v>
      </c>
      <c r="N16" s="26">
        <v>0.35</v>
      </c>
      <c r="O16" s="26">
        <v>0.3</v>
      </c>
      <c r="P16" s="26">
        <v>0.27</v>
      </c>
    </row>
    <row r="17" spans="1:16" x14ac:dyDescent="0.25">
      <c r="A17" s="102"/>
      <c r="B17" s="24" t="s">
        <v>20</v>
      </c>
      <c r="C17" s="62">
        <v>1</v>
      </c>
      <c r="D17" s="62">
        <v>1</v>
      </c>
      <c r="E17" s="62">
        <v>1</v>
      </c>
      <c r="F17" s="62">
        <v>0.99386503067484666</v>
      </c>
      <c r="G17" s="62">
        <v>0.97023809523809523</v>
      </c>
      <c r="H17" s="62">
        <v>1</v>
      </c>
      <c r="I17" s="66">
        <v>0.92028985507245997</v>
      </c>
      <c r="J17" s="62">
        <v>1</v>
      </c>
      <c r="K17" s="93">
        <v>1</v>
      </c>
      <c r="L17" s="90">
        <f t="shared" si="0"/>
        <v>0.50155991925123999</v>
      </c>
      <c r="M17" s="26">
        <v>0.32</v>
      </c>
      <c r="N17" s="26">
        <v>0.35</v>
      </c>
      <c r="O17" s="26">
        <v>0.3</v>
      </c>
      <c r="P17" s="26">
        <v>0.27</v>
      </c>
    </row>
    <row r="18" spans="1:16" x14ac:dyDescent="0.25">
      <c r="A18" s="102"/>
      <c r="B18" s="24" t="s">
        <v>21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6">
        <v>0</v>
      </c>
      <c r="J18" s="62">
        <v>1</v>
      </c>
      <c r="K18" s="93">
        <v>1</v>
      </c>
      <c r="L18" s="90">
        <f t="shared" si="0"/>
        <v>0.50155991925123999</v>
      </c>
      <c r="M18" s="26">
        <v>0.32</v>
      </c>
      <c r="N18" s="26">
        <v>0.35</v>
      </c>
      <c r="O18" s="26">
        <v>0.3</v>
      </c>
      <c r="P18" s="26">
        <v>0.27</v>
      </c>
    </row>
    <row r="19" spans="1:16" x14ac:dyDescent="0.25">
      <c r="A19" s="102"/>
      <c r="B19" s="24" t="s">
        <v>22</v>
      </c>
      <c r="C19" s="62">
        <v>1.5625E-2</v>
      </c>
      <c r="D19" s="62">
        <v>0</v>
      </c>
      <c r="E19" s="62">
        <v>0</v>
      </c>
      <c r="F19" s="62">
        <v>6.4935064935064929E-2</v>
      </c>
      <c r="G19" s="62">
        <v>0.12328767123287671</v>
      </c>
      <c r="H19" s="62">
        <v>0.15384615384615</v>
      </c>
      <c r="I19" s="66">
        <v>2.5641025641030001E-2</v>
      </c>
      <c r="J19" s="62">
        <v>0.36538461538462003</v>
      </c>
      <c r="K19" s="93">
        <v>0.29059829059829001</v>
      </c>
      <c r="L19" s="90">
        <f t="shared" si="0"/>
        <v>0.50155991925123999</v>
      </c>
      <c r="M19" s="26">
        <v>0.32</v>
      </c>
      <c r="N19" s="26">
        <v>0.35</v>
      </c>
      <c r="O19" s="26">
        <v>0.3</v>
      </c>
      <c r="P19" s="26">
        <v>0.27</v>
      </c>
    </row>
    <row r="20" spans="1:16" x14ac:dyDescent="0.25">
      <c r="A20" s="102"/>
      <c r="B20" s="24" t="s">
        <v>23</v>
      </c>
      <c r="C20" s="62">
        <v>1</v>
      </c>
      <c r="D20" s="62">
        <v>1</v>
      </c>
      <c r="E20" s="62">
        <v>0.98692810457516345</v>
      </c>
      <c r="F20" s="62">
        <v>1</v>
      </c>
      <c r="G20" s="62">
        <v>1</v>
      </c>
      <c r="H20" s="62">
        <v>1</v>
      </c>
      <c r="I20" s="66">
        <v>1</v>
      </c>
      <c r="J20" s="62">
        <v>0.99354838709676996</v>
      </c>
      <c r="K20" s="93">
        <v>1</v>
      </c>
      <c r="L20" s="90">
        <f t="shared" si="0"/>
        <v>0.50155991925123999</v>
      </c>
      <c r="M20" s="26">
        <v>0.32</v>
      </c>
      <c r="N20" s="26">
        <v>0.35</v>
      </c>
      <c r="O20" s="26">
        <v>0.3</v>
      </c>
      <c r="P20" s="26">
        <v>0.27</v>
      </c>
    </row>
    <row r="21" spans="1:16" x14ac:dyDescent="0.25">
      <c r="A21" s="102"/>
      <c r="B21" s="24" t="s">
        <v>24</v>
      </c>
      <c r="C21" s="62">
        <v>0.04</v>
      </c>
      <c r="D21" s="62">
        <v>1.2195121951219513E-2</v>
      </c>
      <c r="E21" s="62">
        <v>2.2099447513812154E-2</v>
      </c>
      <c r="F21" s="62">
        <v>0</v>
      </c>
      <c r="G21" s="62">
        <v>0.51948051948051943</v>
      </c>
      <c r="H21" s="62">
        <v>3.9473684210529998E-2</v>
      </c>
      <c r="I21" s="66">
        <v>0.10062893081761</v>
      </c>
      <c r="J21" s="62">
        <v>0.61904761904761996</v>
      </c>
      <c r="K21" s="93">
        <v>0.69674185463659</v>
      </c>
      <c r="L21" s="90">
        <f t="shared" si="0"/>
        <v>0.50155991925123999</v>
      </c>
      <c r="M21" s="26">
        <v>0.32</v>
      </c>
      <c r="N21" s="26">
        <v>0.35</v>
      </c>
      <c r="O21" s="26">
        <v>0.3</v>
      </c>
      <c r="P21" s="26">
        <v>0.27</v>
      </c>
    </row>
    <row r="22" spans="1:16" x14ac:dyDescent="0.25">
      <c r="A22" s="102"/>
      <c r="B22" s="24" t="s">
        <v>25</v>
      </c>
      <c r="C22" s="62">
        <v>3.125E-2</v>
      </c>
      <c r="D22" s="62">
        <v>0</v>
      </c>
      <c r="E22" s="62">
        <v>0</v>
      </c>
      <c r="F22" s="62">
        <v>0</v>
      </c>
      <c r="G22" s="62">
        <v>0.1111111111111111</v>
      </c>
      <c r="H22" s="62">
        <v>0.81395348837209003</v>
      </c>
      <c r="I22" s="66">
        <v>0.9</v>
      </c>
      <c r="J22" s="62">
        <v>0.97345132743363005</v>
      </c>
      <c r="K22" s="93">
        <v>0.96923076923077001</v>
      </c>
      <c r="L22" s="90">
        <f t="shared" si="0"/>
        <v>0.50155991925123999</v>
      </c>
      <c r="M22" s="26">
        <v>0.32</v>
      </c>
      <c r="N22" s="26">
        <v>0.35</v>
      </c>
      <c r="O22" s="26">
        <v>0.3</v>
      </c>
      <c r="P22" s="26">
        <v>0.27</v>
      </c>
    </row>
    <row r="23" spans="1:16" x14ac:dyDescent="0.25">
      <c r="A23" s="102"/>
      <c r="B23" s="24" t="s">
        <v>26</v>
      </c>
      <c r="C23" s="62">
        <v>1</v>
      </c>
      <c r="D23" s="62">
        <v>1</v>
      </c>
      <c r="E23" s="62">
        <v>1</v>
      </c>
      <c r="F23" s="62">
        <v>1</v>
      </c>
      <c r="G23" s="62">
        <v>0.9850746268656716</v>
      </c>
      <c r="H23" s="62">
        <v>1</v>
      </c>
      <c r="I23" s="66">
        <v>1</v>
      </c>
      <c r="J23" s="62">
        <v>0.53694581280788001</v>
      </c>
      <c r="K23" s="93">
        <v>0.57458563535911999</v>
      </c>
      <c r="L23" s="90">
        <f t="shared" si="0"/>
        <v>0.50155991925123999</v>
      </c>
      <c r="M23" s="26">
        <v>0.32</v>
      </c>
      <c r="N23" s="26">
        <v>0.35</v>
      </c>
      <c r="O23" s="26">
        <v>0.3</v>
      </c>
      <c r="P23" s="26">
        <v>0.27</v>
      </c>
    </row>
    <row r="24" spans="1:16" x14ac:dyDescent="0.25">
      <c r="A24" s="102"/>
      <c r="B24" s="24" t="s">
        <v>27</v>
      </c>
      <c r="C24" s="62">
        <v>0.125</v>
      </c>
      <c r="D24" s="62">
        <v>2.3529411764705882E-2</v>
      </c>
      <c r="E24" s="62">
        <v>7.6923076923076927E-2</v>
      </c>
      <c r="F24" s="62">
        <v>8.6956521739130432E-2</v>
      </c>
      <c r="G24" s="62">
        <v>0.2857142857142857</v>
      </c>
      <c r="H24" s="64">
        <v>0.5</v>
      </c>
      <c r="I24" s="66">
        <v>1</v>
      </c>
      <c r="J24" s="62">
        <v>0.87837837837837995</v>
      </c>
      <c r="K24" s="93">
        <v>1</v>
      </c>
      <c r="L24" s="90">
        <f t="shared" si="0"/>
        <v>0.50155991925123999</v>
      </c>
      <c r="M24" s="26">
        <v>0.32</v>
      </c>
      <c r="N24" s="26">
        <v>0.35</v>
      </c>
      <c r="O24" s="26">
        <v>0.3</v>
      </c>
      <c r="P24" s="26">
        <v>0.27</v>
      </c>
    </row>
    <row r="25" spans="1:16" x14ac:dyDescent="0.25">
      <c r="A25" s="103"/>
      <c r="B25" s="21" t="s">
        <v>28</v>
      </c>
      <c r="C25" s="63">
        <v>0.4879759519038076</v>
      </c>
      <c r="D25" s="63">
        <v>0.45</v>
      </c>
      <c r="E25" s="63">
        <v>0.4706477732793522</v>
      </c>
      <c r="F25" s="63">
        <v>0.52777777777777779</v>
      </c>
      <c r="G25" s="63">
        <v>0.66</v>
      </c>
      <c r="H25" s="63">
        <v>0.63280293757649997</v>
      </c>
      <c r="I25" s="65">
        <v>0.66440217391304002</v>
      </c>
      <c r="J25" s="63">
        <v>0.73202247191011005</v>
      </c>
      <c r="K25" s="94">
        <v>0.7682558841279421</v>
      </c>
      <c r="L25" s="90">
        <f t="shared" si="0"/>
        <v>0.50155991925123999</v>
      </c>
      <c r="M25" s="26">
        <v>0.32</v>
      </c>
      <c r="N25" s="26">
        <v>0.35</v>
      </c>
      <c r="O25" s="26">
        <v>0.3</v>
      </c>
      <c r="P25" s="26">
        <v>0.27</v>
      </c>
    </row>
    <row r="26" spans="1:16" x14ac:dyDescent="0.25">
      <c r="A26" s="34" t="s">
        <v>80</v>
      </c>
      <c r="B26" s="36" t="s">
        <v>81</v>
      </c>
      <c r="C26" s="67" t="s">
        <v>82</v>
      </c>
      <c r="D26" s="67" t="s">
        <v>82</v>
      </c>
      <c r="E26" s="67" t="s">
        <v>82</v>
      </c>
      <c r="F26" s="67" t="s">
        <v>82</v>
      </c>
      <c r="G26" s="67" t="s">
        <v>82</v>
      </c>
      <c r="H26" s="67" t="s">
        <v>82</v>
      </c>
      <c r="I26" s="67" t="s">
        <v>82</v>
      </c>
      <c r="J26" s="62">
        <v>0</v>
      </c>
      <c r="K26" s="93">
        <v>0</v>
      </c>
      <c r="L26" s="37"/>
      <c r="M26" s="26"/>
      <c r="N26" s="26"/>
      <c r="O26" s="26"/>
      <c r="P26" s="26"/>
    </row>
    <row r="27" spans="1:16" x14ac:dyDescent="0.25">
      <c r="A27" s="29" t="s">
        <v>29</v>
      </c>
      <c r="B27" s="29"/>
      <c r="C27" s="63">
        <v>0.24</v>
      </c>
      <c r="D27" s="63">
        <v>0.26</v>
      </c>
      <c r="E27" s="63">
        <v>0.27</v>
      </c>
      <c r="F27" s="63">
        <v>0.29906176700547304</v>
      </c>
      <c r="G27" s="63">
        <v>0.35451080050825923</v>
      </c>
      <c r="H27" s="63">
        <v>0.32103477523325002</v>
      </c>
      <c r="I27" s="68">
        <v>0.36516853932583998</v>
      </c>
      <c r="J27" s="63">
        <v>0.50155991925123999</v>
      </c>
      <c r="K27" s="94">
        <v>0.49264842732179415</v>
      </c>
      <c r="L27" s="37">
        <v>0.37</v>
      </c>
      <c r="M27" s="30"/>
    </row>
    <row r="28" spans="1:16" ht="90" x14ac:dyDescent="0.25">
      <c r="A28" s="42" t="s">
        <v>105</v>
      </c>
      <c r="C28" s="49"/>
      <c r="D28" s="49"/>
      <c r="E28" s="49"/>
      <c r="F28" s="49"/>
      <c r="G28" s="49"/>
      <c r="H28" s="49"/>
      <c r="I28" s="49"/>
      <c r="J28" s="49"/>
    </row>
    <row r="29" spans="1:16" x14ac:dyDescent="0.25">
      <c r="C29" s="47"/>
      <c r="D29" s="47"/>
      <c r="E29" s="47"/>
      <c r="F29" s="47"/>
      <c r="G29" s="47"/>
      <c r="H29" s="47"/>
      <c r="I29" s="47"/>
      <c r="J29" s="47"/>
    </row>
    <row r="30" spans="1:16" ht="76.5" x14ac:dyDescent="0.25">
      <c r="A30" s="34" t="s">
        <v>50</v>
      </c>
      <c r="B30" s="6" t="s">
        <v>71</v>
      </c>
      <c r="C30" s="50" t="s">
        <v>91</v>
      </c>
      <c r="D30" s="50" t="s">
        <v>92</v>
      </c>
      <c r="E30" s="50" t="s">
        <v>93</v>
      </c>
      <c r="F30" s="50" t="s">
        <v>94</v>
      </c>
      <c r="G30" s="50" t="s">
        <v>95</v>
      </c>
      <c r="H30" s="50" t="s">
        <v>96</v>
      </c>
      <c r="I30" s="50" t="s">
        <v>97</v>
      </c>
      <c r="J30" s="50" t="s">
        <v>98</v>
      </c>
      <c r="K30" s="73" t="s">
        <v>101</v>
      </c>
      <c r="L30" s="22"/>
      <c r="M30" s="22"/>
    </row>
    <row r="31" spans="1:16" x14ac:dyDescent="0.25">
      <c r="A31" s="101" t="s">
        <v>51</v>
      </c>
      <c r="B31" s="24" t="s">
        <v>7</v>
      </c>
      <c r="C31" s="52">
        <v>472</v>
      </c>
      <c r="D31" s="52">
        <v>466</v>
      </c>
      <c r="E31" s="52">
        <v>498</v>
      </c>
      <c r="F31" s="52">
        <v>370</v>
      </c>
      <c r="G31" s="55">
        <v>320</v>
      </c>
      <c r="H31" s="55">
        <v>359</v>
      </c>
      <c r="I31" s="51">
        <v>360</v>
      </c>
      <c r="J31" s="59">
        <v>497</v>
      </c>
      <c r="K31" s="87">
        <v>480</v>
      </c>
      <c r="L31" s="31"/>
      <c r="M31" s="31"/>
    </row>
    <row r="32" spans="1:16" x14ac:dyDescent="0.25">
      <c r="A32" s="102"/>
      <c r="B32" s="24" t="s">
        <v>8</v>
      </c>
      <c r="C32" s="52">
        <v>0</v>
      </c>
      <c r="D32" s="52">
        <v>0</v>
      </c>
      <c r="E32" s="52">
        <v>5</v>
      </c>
      <c r="F32" s="52">
        <v>1</v>
      </c>
      <c r="G32" s="56">
        <v>4</v>
      </c>
      <c r="H32" s="56">
        <v>2</v>
      </c>
      <c r="I32" s="51">
        <v>3</v>
      </c>
      <c r="J32" s="59">
        <v>768</v>
      </c>
      <c r="K32" s="87">
        <v>834</v>
      </c>
      <c r="L32" s="31"/>
      <c r="M32" s="31"/>
    </row>
    <row r="33" spans="1:13" x14ac:dyDescent="0.25">
      <c r="A33" s="102"/>
      <c r="B33" s="24" t="s">
        <v>9</v>
      </c>
      <c r="C33" s="52">
        <v>509</v>
      </c>
      <c r="D33" s="52">
        <v>471</v>
      </c>
      <c r="E33" s="52">
        <v>440</v>
      </c>
      <c r="F33" s="52">
        <v>378</v>
      </c>
      <c r="G33" s="55">
        <v>330</v>
      </c>
      <c r="H33" s="55">
        <v>399</v>
      </c>
      <c r="I33" s="51">
        <v>305</v>
      </c>
      <c r="J33" s="59">
        <v>942</v>
      </c>
      <c r="K33" s="87">
        <v>1069</v>
      </c>
      <c r="L33" s="31"/>
      <c r="M33" s="31"/>
    </row>
    <row r="34" spans="1:13" x14ac:dyDescent="0.25">
      <c r="A34" s="103"/>
      <c r="B34" s="27" t="s">
        <v>10</v>
      </c>
      <c r="C34" s="53">
        <v>981</v>
      </c>
      <c r="D34" s="53">
        <v>937</v>
      </c>
      <c r="E34" s="53">
        <v>943</v>
      </c>
      <c r="F34" s="53">
        <v>749</v>
      </c>
      <c r="G34" s="57">
        <v>654</v>
      </c>
      <c r="H34" s="57">
        <v>760</v>
      </c>
      <c r="I34" s="54">
        <v>668</v>
      </c>
      <c r="J34" s="60">
        <v>2207</v>
      </c>
      <c r="K34" s="89">
        <v>2383</v>
      </c>
      <c r="L34" s="32"/>
      <c r="M34" s="32"/>
    </row>
    <row r="35" spans="1:13" x14ac:dyDescent="0.25">
      <c r="A35" s="101" t="s">
        <v>72</v>
      </c>
      <c r="B35" s="24" t="s">
        <v>11</v>
      </c>
      <c r="C35" s="52">
        <v>502</v>
      </c>
      <c r="D35" s="52">
        <v>505</v>
      </c>
      <c r="E35" s="52">
        <v>490</v>
      </c>
      <c r="F35" s="52">
        <v>506</v>
      </c>
      <c r="G35" s="55">
        <v>489</v>
      </c>
      <c r="H35" s="55">
        <v>434</v>
      </c>
      <c r="I35" s="51">
        <v>392</v>
      </c>
      <c r="J35" s="59">
        <v>512</v>
      </c>
      <c r="K35" s="87">
        <v>496</v>
      </c>
      <c r="L35" s="31"/>
      <c r="M35" s="31"/>
    </row>
    <row r="36" spans="1:13" x14ac:dyDescent="0.25">
      <c r="A36" s="102"/>
      <c r="B36" s="24" t="s">
        <v>12</v>
      </c>
      <c r="C36" s="52">
        <v>30</v>
      </c>
      <c r="D36" s="52">
        <v>32</v>
      </c>
      <c r="E36" s="52">
        <v>78</v>
      </c>
      <c r="F36" s="52">
        <v>122</v>
      </c>
      <c r="G36" s="55">
        <v>104</v>
      </c>
      <c r="H36" s="55">
        <v>106</v>
      </c>
      <c r="I36" s="51">
        <v>118</v>
      </c>
      <c r="J36" s="59">
        <v>231</v>
      </c>
      <c r="K36" s="87">
        <v>190</v>
      </c>
      <c r="L36" s="31"/>
      <c r="M36" s="31"/>
    </row>
    <row r="37" spans="1:13" x14ac:dyDescent="0.25">
      <c r="A37" s="102"/>
      <c r="B37" s="24" t="s">
        <v>13</v>
      </c>
      <c r="C37" s="52">
        <v>0</v>
      </c>
      <c r="D37" s="52">
        <v>0</v>
      </c>
      <c r="E37" s="52">
        <v>0</v>
      </c>
      <c r="F37" s="52">
        <v>0</v>
      </c>
      <c r="G37" s="55">
        <v>0</v>
      </c>
      <c r="H37" s="55">
        <v>0</v>
      </c>
      <c r="I37" s="51">
        <v>0</v>
      </c>
      <c r="J37" s="59">
        <v>8</v>
      </c>
      <c r="K37" s="87">
        <v>26</v>
      </c>
      <c r="L37" s="31"/>
      <c r="M37" s="31"/>
    </row>
    <row r="38" spans="1:13" x14ac:dyDescent="0.25">
      <c r="A38" s="102"/>
      <c r="B38" s="24" t="s">
        <v>14</v>
      </c>
      <c r="C38" s="52">
        <v>286</v>
      </c>
      <c r="D38" s="52">
        <v>240</v>
      </c>
      <c r="E38" s="52">
        <v>253</v>
      </c>
      <c r="F38" s="52">
        <v>245</v>
      </c>
      <c r="G38" s="55">
        <v>228</v>
      </c>
      <c r="H38" s="55">
        <v>241</v>
      </c>
      <c r="I38" s="51">
        <v>222</v>
      </c>
      <c r="J38" s="59">
        <v>711</v>
      </c>
      <c r="K38" s="87">
        <v>621</v>
      </c>
      <c r="L38" s="31"/>
      <c r="M38" s="31"/>
    </row>
    <row r="39" spans="1:13" x14ac:dyDescent="0.25">
      <c r="A39" s="103"/>
      <c r="B39" s="27" t="s">
        <v>15</v>
      </c>
      <c r="C39" s="53">
        <v>818</v>
      </c>
      <c r="D39" s="53">
        <v>777</v>
      </c>
      <c r="E39" s="53">
        <v>821</v>
      </c>
      <c r="F39" s="53">
        <v>873</v>
      </c>
      <c r="G39" s="57">
        <v>821</v>
      </c>
      <c r="H39" s="57">
        <v>781</v>
      </c>
      <c r="I39" s="54">
        <v>732</v>
      </c>
      <c r="J39" s="60">
        <v>1462</v>
      </c>
      <c r="K39" s="89">
        <v>1333</v>
      </c>
      <c r="L39" s="32"/>
      <c r="M39" s="32"/>
    </row>
    <row r="40" spans="1:13" x14ac:dyDescent="0.25">
      <c r="A40" s="101" t="s">
        <v>75</v>
      </c>
      <c r="B40" s="24" t="s">
        <v>16</v>
      </c>
      <c r="C40" s="52">
        <v>13</v>
      </c>
      <c r="D40" s="52">
        <v>21</v>
      </c>
      <c r="E40" s="52">
        <v>9</v>
      </c>
      <c r="F40" s="52">
        <v>13</v>
      </c>
      <c r="G40" s="55">
        <v>8</v>
      </c>
      <c r="H40" s="55">
        <v>8</v>
      </c>
      <c r="I40" s="51">
        <v>0</v>
      </c>
      <c r="J40" s="52">
        <v>0</v>
      </c>
      <c r="K40" s="75">
        <v>0</v>
      </c>
      <c r="L40" s="31"/>
      <c r="M40" s="31"/>
    </row>
    <row r="41" spans="1:13" x14ac:dyDescent="0.25">
      <c r="A41" s="102"/>
      <c r="B41" s="24" t="s">
        <v>17</v>
      </c>
      <c r="C41" s="52">
        <v>100</v>
      </c>
      <c r="D41" s="52">
        <v>141</v>
      </c>
      <c r="E41" s="52">
        <v>145</v>
      </c>
      <c r="F41" s="52">
        <v>140</v>
      </c>
      <c r="G41" s="55">
        <v>145</v>
      </c>
      <c r="H41" s="55">
        <v>136</v>
      </c>
      <c r="I41" s="51">
        <v>119</v>
      </c>
      <c r="J41" s="59">
        <v>190</v>
      </c>
      <c r="K41" s="87">
        <v>172</v>
      </c>
      <c r="L41" s="31"/>
      <c r="M41" s="31"/>
    </row>
    <row r="42" spans="1:13" x14ac:dyDescent="0.25">
      <c r="A42" s="102"/>
      <c r="B42" s="24" t="s">
        <v>18</v>
      </c>
      <c r="C42" s="52">
        <v>87</v>
      </c>
      <c r="D42" s="52">
        <v>94</v>
      </c>
      <c r="E42" s="52">
        <v>93</v>
      </c>
      <c r="F42" s="52">
        <v>70</v>
      </c>
      <c r="G42" s="55">
        <v>81</v>
      </c>
      <c r="H42" s="55">
        <v>67</v>
      </c>
      <c r="I42" s="51">
        <v>51</v>
      </c>
      <c r="J42" s="59">
        <v>122</v>
      </c>
      <c r="K42" s="87">
        <v>127</v>
      </c>
      <c r="L42" s="31"/>
      <c r="M42" s="31"/>
    </row>
    <row r="43" spans="1:13" x14ac:dyDescent="0.25">
      <c r="A43" s="102"/>
      <c r="B43" s="24" t="s">
        <v>19</v>
      </c>
      <c r="C43" s="52">
        <v>65</v>
      </c>
      <c r="D43" s="52">
        <v>65</v>
      </c>
      <c r="E43" s="52">
        <v>60</v>
      </c>
      <c r="F43" s="52">
        <v>24</v>
      </c>
      <c r="G43" s="55">
        <v>28</v>
      </c>
      <c r="H43" s="55">
        <v>21</v>
      </c>
      <c r="I43" s="51">
        <v>12</v>
      </c>
      <c r="J43" s="59">
        <v>13</v>
      </c>
      <c r="K43" s="87">
        <v>59</v>
      </c>
      <c r="L43" s="31"/>
      <c r="M43" s="31"/>
    </row>
    <row r="44" spans="1:13" x14ac:dyDescent="0.25">
      <c r="A44" s="102"/>
      <c r="B44" s="24" t="s">
        <v>20</v>
      </c>
      <c r="C44" s="52">
        <v>123</v>
      </c>
      <c r="D44" s="52">
        <v>114</v>
      </c>
      <c r="E44" s="52">
        <v>149</v>
      </c>
      <c r="F44" s="52">
        <v>163</v>
      </c>
      <c r="G44" s="55">
        <v>168</v>
      </c>
      <c r="H44" s="55">
        <v>133</v>
      </c>
      <c r="I44" s="51">
        <v>138</v>
      </c>
      <c r="J44" s="59">
        <v>251</v>
      </c>
      <c r="K44" s="87">
        <v>267</v>
      </c>
      <c r="L44" s="31"/>
      <c r="M44" s="31"/>
    </row>
    <row r="45" spans="1:13" x14ac:dyDescent="0.25">
      <c r="A45" s="102"/>
      <c r="B45" s="24" t="s">
        <v>21</v>
      </c>
      <c r="C45" s="52">
        <v>0</v>
      </c>
      <c r="D45" s="52">
        <v>0</v>
      </c>
      <c r="E45" s="52">
        <v>0</v>
      </c>
      <c r="F45" s="52">
        <v>0</v>
      </c>
      <c r="G45" s="55">
        <v>0</v>
      </c>
      <c r="H45" s="55">
        <v>0</v>
      </c>
      <c r="I45" s="51">
        <v>0</v>
      </c>
      <c r="J45" s="59">
        <v>9</v>
      </c>
      <c r="K45" s="87">
        <v>5</v>
      </c>
      <c r="L45" s="31"/>
      <c r="M45" s="31"/>
    </row>
    <row r="46" spans="1:13" x14ac:dyDescent="0.25">
      <c r="A46" s="102"/>
      <c r="B46" s="24" t="s">
        <v>22</v>
      </c>
      <c r="C46" s="52">
        <v>64</v>
      </c>
      <c r="D46" s="52">
        <v>86</v>
      </c>
      <c r="E46" s="52">
        <v>64</v>
      </c>
      <c r="F46" s="52">
        <v>77</v>
      </c>
      <c r="G46" s="55">
        <v>73</v>
      </c>
      <c r="H46" s="55">
        <v>65</v>
      </c>
      <c r="I46" s="51">
        <v>39</v>
      </c>
      <c r="J46" s="59">
        <v>156</v>
      </c>
      <c r="K46" s="87">
        <v>117</v>
      </c>
      <c r="L46" s="31"/>
      <c r="M46" s="31"/>
    </row>
    <row r="47" spans="1:13" x14ac:dyDescent="0.25">
      <c r="A47" s="102"/>
      <c r="B47" s="24" t="s">
        <v>23</v>
      </c>
      <c r="C47" s="52">
        <v>116</v>
      </c>
      <c r="D47" s="52">
        <v>100</v>
      </c>
      <c r="E47" s="52">
        <v>153</v>
      </c>
      <c r="F47" s="52">
        <v>133</v>
      </c>
      <c r="G47" s="55">
        <v>112</v>
      </c>
      <c r="H47" s="55">
        <v>91</v>
      </c>
      <c r="I47" s="51">
        <v>94</v>
      </c>
      <c r="J47" s="59">
        <v>155</v>
      </c>
      <c r="K47" s="87">
        <v>93</v>
      </c>
      <c r="L47" s="31"/>
      <c r="M47" s="31"/>
    </row>
    <row r="48" spans="1:13" x14ac:dyDescent="0.25">
      <c r="A48" s="102"/>
      <c r="B48" s="24" t="s">
        <v>24</v>
      </c>
      <c r="C48" s="52">
        <v>175</v>
      </c>
      <c r="D48" s="52">
        <v>164</v>
      </c>
      <c r="E48" s="52">
        <v>181</v>
      </c>
      <c r="F48" s="52">
        <v>208</v>
      </c>
      <c r="G48" s="55">
        <v>154</v>
      </c>
      <c r="H48" s="55">
        <v>152</v>
      </c>
      <c r="I48" s="51">
        <v>159</v>
      </c>
      <c r="J48" s="59">
        <v>420</v>
      </c>
      <c r="K48" s="87">
        <v>399</v>
      </c>
      <c r="L48" s="31"/>
      <c r="M48" s="31"/>
    </row>
    <row r="49" spans="1:13" x14ac:dyDescent="0.25">
      <c r="A49" s="102"/>
      <c r="B49" s="24" t="s">
        <v>25</v>
      </c>
      <c r="C49" s="52">
        <v>32</v>
      </c>
      <c r="D49" s="52">
        <v>33</v>
      </c>
      <c r="E49" s="52">
        <v>41</v>
      </c>
      <c r="F49" s="52">
        <v>34</v>
      </c>
      <c r="G49" s="55">
        <v>36</v>
      </c>
      <c r="H49" s="55">
        <v>43</v>
      </c>
      <c r="I49" s="51">
        <v>40</v>
      </c>
      <c r="J49" s="59">
        <v>113</v>
      </c>
      <c r="K49" s="87">
        <v>130</v>
      </c>
      <c r="L49" s="31"/>
      <c r="M49" s="31"/>
    </row>
    <row r="50" spans="1:13" x14ac:dyDescent="0.25">
      <c r="A50" s="102"/>
      <c r="B50" s="24" t="s">
        <v>26</v>
      </c>
      <c r="C50" s="52">
        <v>127</v>
      </c>
      <c r="D50" s="52">
        <v>80</v>
      </c>
      <c r="E50" s="52">
        <v>15</v>
      </c>
      <c r="F50" s="52">
        <v>51</v>
      </c>
      <c r="G50" s="55">
        <v>67</v>
      </c>
      <c r="H50" s="55">
        <v>95</v>
      </c>
      <c r="I50" s="51">
        <v>76</v>
      </c>
      <c r="J50" s="59">
        <v>203</v>
      </c>
      <c r="K50" s="87">
        <v>181</v>
      </c>
      <c r="L50" s="31"/>
      <c r="M50" s="31"/>
    </row>
    <row r="51" spans="1:13" x14ac:dyDescent="0.25">
      <c r="A51" s="102"/>
      <c r="B51" s="24" t="s">
        <v>27</v>
      </c>
      <c r="C51" s="52">
        <v>96</v>
      </c>
      <c r="D51" s="52">
        <v>85</v>
      </c>
      <c r="E51" s="52">
        <v>78</v>
      </c>
      <c r="F51" s="52">
        <v>23</v>
      </c>
      <c r="G51" s="56">
        <v>14</v>
      </c>
      <c r="H51" s="56">
        <v>14</v>
      </c>
      <c r="I51" s="51">
        <v>8</v>
      </c>
      <c r="J51" s="59">
        <v>148</v>
      </c>
      <c r="K51" s="87">
        <v>107</v>
      </c>
      <c r="L51" s="31"/>
      <c r="M51" s="31"/>
    </row>
    <row r="52" spans="1:13" x14ac:dyDescent="0.25">
      <c r="A52" s="103"/>
      <c r="B52" s="27" t="s">
        <v>28</v>
      </c>
      <c r="C52" s="53">
        <v>998</v>
      </c>
      <c r="D52" s="53">
        <v>983</v>
      </c>
      <c r="E52" s="53">
        <v>988</v>
      </c>
      <c r="F52" s="53">
        <v>936</v>
      </c>
      <c r="G52" s="57">
        <v>886</v>
      </c>
      <c r="H52" s="57">
        <v>817</v>
      </c>
      <c r="I52" s="54">
        <v>736</v>
      </c>
      <c r="J52" s="53">
        <v>1780</v>
      </c>
      <c r="K52" s="77">
        <f>SUM(K40:K51)</f>
        <v>1657</v>
      </c>
      <c r="L52" s="32"/>
      <c r="M52" s="32"/>
    </row>
    <row r="53" spans="1:13" x14ac:dyDescent="0.25">
      <c r="A53" s="34" t="s">
        <v>80</v>
      </c>
      <c r="B53" s="36" t="s">
        <v>81</v>
      </c>
      <c r="C53" s="61" t="s">
        <v>82</v>
      </c>
      <c r="D53" s="61" t="s">
        <v>82</v>
      </c>
      <c r="E53" s="61" t="s">
        <v>82</v>
      </c>
      <c r="F53" s="61" t="s">
        <v>82</v>
      </c>
      <c r="G53" s="61" t="s">
        <v>82</v>
      </c>
      <c r="H53" s="61" t="s">
        <v>82</v>
      </c>
      <c r="I53" s="61" t="s">
        <v>82</v>
      </c>
      <c r="J53" s="52">
        <v>0</v>
      </c>
      <c r="K53" s="75">
        <v>0</v>
      </c>
      <c r="L53" s="32"/>
      <c r="M53" s="32"/>
    </row>
    <row r="54" spans="1:13" x14ac:dyDescent="0.25">
      <c r="A54" s="29" t="s">
        <v>29</v>
      </c>
      <c r="B54" s="29"/>
      <c r="C54" s="53">
        <v>2797</v>
      </c>
      <c r="D54" s="53">
        <v>2697</v>
      </c>
      <c r="E54" s="53">
        <v>2752</v>
      </c>
      <c r="F54" s="53">
        <v>2558</v>
      </c>
      <c r="G54" s="53">
        <v>2361</v>
      </c>
      <c r="H54" s="53">
        <v>2358</v>
      </c>
      <c r="I54" s="58">
        <v>2136</v>
      </c>
      <c r="J54" s="53">
        <v>5449</v>
      </c>
      <c r="K54" s="77">
        <f>SUM(K34,K39,K52)</f>
        <v>5373</v>
      </c>
      <c r="L54" s="32"/>
      <c r="M54" s="32"/>
    </row>
    <row r="55" spans="1:13" x14ac:dyDescent="0.25">
      <c r="A55" s="88" t="s">
        <v>105</v>
      </c>
      <c r="C55" s="49"/>
      <c r="D55" s="49"/>
      <c r="E55" s="49"/>
      <c r="F55" s="49"/>
      <c r="G55" s="49"/>
      <c r="H55" s="49"/>
      <c r="I55" s="49"/>
      <c r="J55" s="49"/>
    </row>
  </sheetData>
  <mergeCells count="6">
    <mergeCell ref="A40:A52"/>
    <mergeCell ref="A4:A7"/>
    <mergeCell ref="A8:A12"/>
    <mergeCell ref="A13:A25"/>
    <mergeCell ref="A31:A34"/>
    <mergeCell ref="A35:A3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Kirjeldus2019</vt:lpstr>
      <vt:lpstr>Aruandesse2019</vt:lpstr>
      <vt:lpstr>Andmed_detailsem</vt:lpstr>
      <vt:lpstr>Aastate võrdlus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Sirli Joona</dc:creator>
  <cp:lastModifiedBy>Mariliis Põld</cp:lastModifiedBy>
  <dcterms:created xsi:type="dcterms:W3CDTF">2018-06-13T11:38:08Z</dcterms:created>
  <dcterms:modified xsi:type="dcterms:W3CDTF">2020-09-30T07:01:54Z</dcterms:modified>
</cp:coreProperties>
</file>