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CAE6F88E-88F0-4E03-B969-D18E8CA0C50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irjeldus" sheetId="11" r:id="rId1"/>
    <sheet name="Aruandesse2019" sheetId="21" r:id="rId2"/>
    <sheet name="Aruandesse2018" sheetId="19" r:id="rId3"/>
    <sheet name="Kirjeldus'17" sheetId="20" r:id="rId4"/>
    <sheet name="Aruandesse2017" sheetId="16" r:id="rId5"/>
    <sheet name="Aruandesse2016" sheetId="15" r:id="rId6"/>
    <sheet name="Aruandesse2015" sheetId="2" r:id="rId7"/>
  </sheets>
  <definedNames>
    <definedName name="DF_GRID_1" localSheetId="2">#REF!</definedName>
    <definedName name="DF_GRID_1" localSheetId="1">#REF!</definedName>
    <definedName name="DF_GRID_1">#REF!</definedName>
    <definedName name="DF_GRID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21" l="1"/>
  <c r="D64" i="21"/>
  <c r="F64" i="21" s="1"/>
  <c r="C64" i="21"/>
  <c r="G64" i="21" s="1"/>
  <c r="B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37" i="21"/>
  <c r="F37" i="21"/>
  <c r="F22" i="21"/>
  <c r="F18" i="21"/>
  <c r="F16" i="21"/>
  <c r="F12" i="21"/>
  <c r="F10" i="21"/>
  <c r="G12" i="21" l="1"/>
  <c r="G16" i="21"/>
  <c r="F13" i="21"/>
  <c r="F9" i="21"/>
  <c r="G9" i="21"/>
  <c r="G18" i="21"/>
  <c r="G22" i="21"/>
  <c r="F25" i="21"/>
  <c r="F26" i="21"/>
  <c r="B65" i="21"/>
  <c r="F6" i="21"/>
  <c r="G6" i="21"/>
  <c r="G7" i="21"/>
  <c r="G11" i="21"/>
  <c r="G15" i="21"/>
  <c r="G19" i="21"/>
  <c r="G23" i="21"/>
  <c r="D65" i="21"/>
  <c r="F65" i="21" s="1"/>
  <c r="F7" i="21"/>
  <c r="F11" i="21"/>
  <c r="F15" i="21"/>
  <c r="F19" i="21"/>
  <c r="F23" i="21"/>
  <c r="F17" i="19"/>
  <c r="G10" i="21" l="1"/>
  <c r="F27" i="21"/>
  <c r="G25" i="21"/>
  <c r="F8" i="21"/>
  <c r="F7" i="19"/>
  <c r="F9" i="19"/>
  <c r="L9" i="19" s="1"/>
  <c r="F19" i="19"/>
  <c r="L21" i="19"/>
  <c r="F11" i="19"/>
  <c r="F10" i="19"/>
  <c r="L10" i="19" s="1"/>
  <c r="F14" i="19"/>
  <c r="F18" i="19"/>
  <c r="M18" i="19" s="1"/>
  <c r="F24" i="19"/>
  <c r="L24" i="19" s="1"/>
  <c r="F16" i="19"/>
  <c r="M22" i="19"/>
  <c r="G17" i="19"/>
  <c r="M7" i="19"/>
  <c r="F6" i="19"/>
  <c r="L6" i="19" s="1"/>
  <c r="F12" i="19"/>
  <c r="G14" i="19"/>
  <c r="G24" i="19"/>
  <c r="L20" i="19"/>
  <c r="G16" i="19"/>
  <c r="G6" i="19"/>
  <c r="M9" i="19"/>
  <c r="M23" i="19"/>
  <c r="M15" i="19"/>
  <c r="L15" i="19"/>
  <c r="E64" i="19"/>
  <c r="D64" i="19"/>
  <c r="C64" i="19"/>
  <c r="B64" i="19"/>
  <c r="B65" i="19" s="1"/>
  <c r="G63" i="19"/>
  <c r="F63" i="19"/>
  <c r="G62" i="19"/>
  <c r="F62" i="19"/>
  <c r="G61" i="19"/>
  <c r="F61" i="19"/>
  <c r="G60" i="19"/>
  <c r="F60" i="19"/>
  <c r="G59" i="19"/>
  <c r="F59" i="19"/>
  <c r="G58" i="19"/>
  <c r="F58" i="19"/>
  <c r="F37" i="19"/>
  <c r="L16" i="19"/>
  <c r="L7" i="19"/>
  <c r="G8" i="21" l="1"/>
  <c r="G13" i="21"/>
  <c r="G26" i="21"/>
  <c r="H25" i="21"/>
  <c r="H21" i="21"/>
  <c r="H17" i="21"/>
  <c r="H13" i="21"/>
  <c r="H9" i="21"/>
  <c r="H11" i="21"/>
  <c r="H26" i="21"/>
  <c r="H24" i="21"/>
  <c r="H20" i="21"/>
  <c r="H16" i="21"/>
  <c r="H12" i="21"/>
  <c r="H8" i="21"/>
  <c r="H18" i="21"/>
  <c r="H23" i="21"/>
  <c r="H19" i="21"/>
  <c r="H15" i="21"/>
  <c r="H7" i="21"/>
  <c r="H22" i="21"/>
  <c r="H14" i="21"/>
  <c r="H10" i="21"/>
  <c r="H6" i="21"/>
  <c r="G27" i="21"/>
  <c r="D65" i="19"/>
  <c r="L11" i="19"/>
  <c r="M10" i="19"/>
  <c r="G19" i="19"/>
  <c r="M14" i="19"/>
  <c r="F64" i="19"/>
  <c r="L12" i="19"/>
  <c r="M12" i="19"/>
  <c r="M11" i="19"/>
  <c r="G11" i="19"/>
  <c r="F8" i="19"/>
  <c r="G18" i="19"/>
  <c r="M6" i="19"/>
  <c r="G12" i="19"/>
  <c r="G10" i="19"/>
  <c r="M24" i="19"/>
  <c r="F26" i="19"/>
  <c r="G7" i="19"/>
  <c r="G9" i="19"/>
  <c r="M17" i="19"/>
  <c r="M25" i="19"/>
  <c r="F27" i="19"/>
  <c r="M19" i="19"/>
  <c r="F13" i="19"/>
  <c r="M13" i="19" s="1"/>
  <c r="L22" i="19"/>
  <c r="L23" i="19"/>
  <c r="L25" i="19"/>
  <c r="L14" i="19"/>
  <c r="L18" i="19"/>
  <c r="L19" i="19"/>
  <c r="F65" i="19"/>
  <c r="M21" i="19"/>
  <c r="M16" i="19"/>
  <c r="L17" i="19"/>
  <c r="M20" i="19"/>
  <c r="G64" i="19"/>
  <c r="M8" i="19" l="1"/>
  <c r="G8" i="19"/>
  <c r="L8" i="19"/>
  <c r="M26" i="19"/>
  <c r="L26" i="19"/>
  <c r="G13" i="19"/>
  <c r="H25" i="19"/>
  <c r="H24" i="19"/>
  <c r="H20" i="19"/>
  <c r="H16" i="19"/>
  <c r="H15" i="19"/>
  <c r="H13" i="19"/>
  <c r="H12" i="19"/>
  <c r="H11" i="19"/>
  <c r="H10" i="19"/>
  <c r="H9" i="19"/>
  <c r="H8" i="19"/>
  <c r="H7" i="19"/>
  <c r="H6" i="19"/>
  <c r="H21" i="19"/>
  <c r="H17" i="19"/>
  <c r="H14" i="19"/>
  <c r="H26" i="19"/>
  <c r="H22" i="19"/>
  <c r="H18" i="19"/>
  <c r="H23" i="19"/>
  <c r="H19" i="19"/>
  <c r="L13" i="19"/>
  <c r="M27" i="19"/>
  <c r="G26" i="19"/>
  <c r="L27" i="19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6" i="16"/>
  <c r="G27" i="19" l="1"/>
  <c r="G59" i="16"/>
  <c r="G60" i="16"/>
  <c r="G61" i="16"/>
  <c r="G62" i="16"/>
  <c r="G63" i="16"/>
  <c r="G58" i="16"/>
  <c r="M27" i="16"/>
  <c r="L27" i="16"/>
  <c r="F15" i="16"/>
  <c r="F16" i="16"/>
  <c r="M16" i="16" s="1"/>
  <c r="F17" i="16"/>
  <c r="M17" i="16" s="1"/>
  <c r="F18" i="16"/>
  <c r="M18" i="16" s="1"/>
  <c r="F19" i="16"/>
  <c r="F20" i="16"/>
  <c r="M20" i="16" s="1"/>
  <c r="F21" i="16"/>
  <c r="M21" i="16" s="1"/>
  <c r="F22" i="16"/>
  <c r="L22" i="16" s="1"/>
  <c r="F23" i="16"/>
  <c r="L23" i="16" s="1"/>
  <c r="F24" i="16"/>
  <c r="M24" i="16" s="1"/>
  <c r="F25" i="16"/>
  <c r="L25" i="16" s="1"/>
  <c r="F26" i="16"/>
  <c r="L26" i="16" s="1"/>
  <c r="F14" i="16"/>
  <c r="M14" i="16" s="1"/>
  <c r="L24" i="16"/>
  <c r="M23" i="16"/>
  <c r="M19" i="16"/>
  <c r="L19" i="16"/>
  <c r="M15" i="16"/>
  <c r="L15" i="16"/>
  <c r="M13" i="16"/>
  <c r="L13" i="16"/>
  <c r="M12" i="16"/>
  <c r="L12" i="16"/>
  <c r="M11" i="16"/>
  <c r="L11" i="16"/>
  <c r="M10" i="16"/>
  <c r="L10" i="16"/>
  <c r="M9" i="16"/>
  <c r="L9" i="16"/>
  <c r="M8" i="16"/>
  <c r="L8" i="16"/>
  <c r="M7" i="16"/>
  <c r="L7" i="16"/>
  <c r="M6" i="16"/>
  <c r="L6" i="16"/>
  <c r="L14" i="16" l="1"/>
  <c r="L17" i="16"/>
  <c r="M25" i="16"/>
  <c r="L21" i="16"/>
  <c r="L18" i="16"/>
  <c r="M22" i="16"/>
  <c r="M26" i="16"/>
  <c r="L16" i="16"/>
  <c r="L20" i="16"/>
  <c r="G6" i="15"/>
  <c r="E64" i="16" l="1"/>
  <c r="D64" i="16"/>
  <c r="C64" i="16"/>
  <c r="B64" i="16"/>
  <c r="F64" i="16" s="1"/>
  <c r="F63" i="16"/>
  <c r="F62" i="16"/>
  <c r="F61" i="16"/>
  <c r="F60" i="16"/>
  <c r="F59" i="16"/>
  <c r="F58" i="16"/>
  <c r="F37" i="16"/>
  <c r="D65" i="16" l="1"/>
  <c r="G64" i="16"/>
  <c r="B65" i="16"/>
  <c r="F65" i="16" s="1"/>
  <c r="H16" i="16" l="1"/>
  <c r="E64" i="15"/>
  <c r="D64" i="15"/>
  <c r="C64" i="15"/>
  <c r="B64" i="15"/>
  <c r="G63" i="15"/>
  <c r="F63" i="15"/>
  <c r="G62" i="15"/>
  <c r="F62" i="15"/>
  <c r="G61" i="15"/>
  <c r="F61" i="15"/>
  <c r="G60" i="15"/>
  <c r="F60" i="15"/>
  <c r="G59" i="15"/>
  <c r="F59" i="15"/>
  <c r="G58" i="15"/>
  <c r="F58" i="15"/>
  <c r="F37" i="15"/>
  <c r="H10" i="16" l="1"/>
  <c r="H12" i="16"/>
  <c r="H15" i="16"/>
  <c r="H17" i="16"/>
  <c r="H20" i="16"/>
  <c r="H19" i="16"/>
  <c r="H21" i="16"/>
  <c r="H22" i="16"/>
  <c r="H23" i="16"/>
  <c r="H24" i="16"/>
  <c r="H25" i="16"/>
  <c r="H26" i="16"/>
  <c r="H6" i="16"/>
  <c r="H8" i="16"/>
  <c r="H7" i="16"/>
  <c r="H9" i="16"/>
  <c r="H11" i="16"/>
  <c r="H18" i="16"/>
  <c r="H13" i="16"/>
  <c r="H14" i="16"/>
  <c r="B65" i="15"/>
  <c r="G64" i="15"/>
  <c r="F64" i="15"/>
  <c r="G26" i="15"/>
  <c r="G7" i="15"/>
  <c r="G24" i="15"/>
  <c r="D65" i="15"/>
  <c r="G59" i="2"/>
  <c r="G60" i="2"/>
  <c r="G61" i="2"/>
  <c r="G62" i="2"/>
  <c r="G63" i="2"/>
  <c r="F59" i="2"/>
  <c r="F60" i="2"/>
  <c r="F61" i="2"/>
  <c r="F62" i="2"/>
  <c r="F63" i="2"/>
  <c r="G58" i="2"/>
  <c r="F58" i="2"/>
  <c r="D65" i="2"/>
  <c r="E64" i="2"/>
  <c r="D64" i="2"/>
  <c r="B64" i="2"/>
  <c r="C64" i="2"/>
  <c r="G64" i="2" s="1"/>
  <c r="B65" i="2" l="1"/>
  <c r="F65" i="2" s="1"/>
  <c r="F64" i="2"/>
  <c r="G15" i="15"/>
  <c r="G25" i="15"/>
  <c r="G11" i="15"/>
  <c r="G18" i="15"/>
  <c r="G22" i="15"/>
  <c r="G21" i="15"/>
  <c r="F65" i="15"/>
  <c r="G12" i="15"/>
  <c r="G14" i="15"/>
  <c r="G10" i="15"/>
  <c r="G13" i="15"/>
  <c r="G19" i="15"/>
  <c r="G23" i="15"/>
  <c r="G20" i="15"/>
  <c r="G9" i="15"/>
  <c r="G17" i="15"/>
  <c r="G16" i="15"/>
  <c r="G8" i="15"/>
  <c r="F37" i="2"/>
  <c r="E8" i="2" l="1"/>
  <c r="F7" i="2" l="1"/>
  <c r="F9" i="2"/>
  <c r="F10" i="2"/>
  <c r="F11" i="2"/>
  <c r="F12" i="2"/>
  <c r="F15" i="2"/>
  <c r="F16" i="2"/>
  <c r="F17" i="2"/>
  <c r="F18" i="2"/>
  <c r="F19" i="2"/>
  <c r="F20" i="2"/>
  <c r="F21" i="2"/>
  <c r="F22" i="2"/>
  <c r="F23" i="2"/>
  <c r="F24" i="2"/>
  <c r="F25" i="2"/>
  <c r="F27" i="2"/>
  <c r="F6" i="2"/>
  <c r="D26" i="2"/>
  <c r="F26" i="2" s="1"/>
  <c r="D13" i="2"/>
  <c r="F13" i="2" s="1"/>
  <c r="D8" i="2"/>
  <c r="F8" i="2" s="1"/>
  <c r="G14" i="2" l="1"/>
  <c r="G6" i="2"/>
  <c r="G7" i="2"/>
  <c r="G11" i="2"/>
  <c r="G15" i="2"/>
  <c r="G19" i="2"/>
  <c r="G23" i="2"/>
  <c r="G8" i="2"/>
  <c r="G12" i="2"/>
  <c r="G16" i="2"/>
  <c r="G20" i="2"/>
  <c r="G24" i="2"/>
  <c r="G9" i="2"/>
  <c r="G13" i="2"/>
  <c r="G17" i="2"/>
  <c r="G21" i="2"/>
  <c r="G25" i="2"/>
  <c r="G10" i="2"/>
  <c r="G18" i="2"/>
  <c r="G22" i="2"/>
  <c r="G26" i="2"/>
</calcChain>
</file>

<file path=xl/sharedStrings.xml><?xml version="1.0" encoding="utf-8"?>
<sst xmlns="http://schemas.openxmlformats.org/spreadsheetml/2006/main" count="315" uniqueCount="113">
  <si>
    <t>PERH</t>
  </si>
  <si>
    <t>TÜK</t>
  </si>
  <si>
    <t>piirkH</t>
  </si>
  <si>
    <t>IVKH</t>
  </si>
  <si>
    <t>LTKH</t>
  </si>
  <si>
    <t>PH</t>
  </si>
  <si>
    <t>keskH</t>
  </si>
  <si>
    <t>Haiglaliik</t>
  </si>
  <si>
    <t>Piirkondlikud</t>
  </si>
  <si>
    <t>Keskhaiglad</t>
  </si>
  <si>
    <t>Neuroloogia indikaator 1: Insuldi diagnoosiga patsientide osakaal, kelle akuutravi toimub kesk või piirkondlikus haiglas</t>
  </si>
  <si>
    <t>ITKH</t>
  </si>
  <si>
    <t>Haigla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</si>
  <si>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</si>
  <si>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</si>
  <si>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</si>
  <si>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</si>
  <si>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</si>
  <si>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</si>
  <si>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</si>
  <si>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</si>
  <si>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</si>
  <si>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</si>
  <si>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</si>
  <si>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</si>
  <si>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</si>
  <si>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Üldhaiglad</t>
  </si>
  <si>
    <t>Kokku:</t>
  </si>
  <si>
    <t>HVA haiglad</t>
  </si>
  <si>
    <t>19-44</t>
  </si>
  <si>
    <t>45-54</t>
  </si>
  <si>
    <t>55-64</t>
  </si>
  <si>
    <t>65-74</t>
  </si>
  <si>
    <t>75-84</t>
  </si>
  <si>
    <t>≥85</t>
  </si>
  <si>
    <t>Pdg 
I61.0-I61.9</t>
  </si>
  <si>
    <t>Pdg 
I63.0-I63.9</t>
  </si>
  <si>
    <t>Vanus</t>
  </si>
  <si>
    <t>2015.a. vältimatuid insuldi ravijuhte</t>
  </si>
  <si>
    <t>2015.a. vältimatute insuldi ravijuhtude arv, kus ravi on toimunud kesk-ja piirkondlikes haiglates</t>
  </si>
  <si>
    <t>2015.a. vältimatute insuldi ravijuhtude %, kus ravi on toimunud kesk-ja piirkondlikes haiglates</t>
  </si>
  <si>
    <t>2016.a. vältimatuid insuldi ravijuhte</t>
  </si>
  <si>
    <t>2016.a. vältimatute insuldi ravijuhtude arv, kus ravi on toimunud kesk-ja piirkondlikes haiglates</t>
  </si>
  <si>
    <t>2016.a. vältimatute insuldi ravijuhtude %, kus ravi on toimunud kesk-ja piirkondlikes haiglates</t>
  </si>
  <si>
    <t>2015. a. Põhidiagnoos
I63.0-I63.9 (Peaajuinfarkt)</t>
  </si>
  <si>
    <t>2015. a. Põhidiagoos 
I61.0-I61.9 (Intratserebraalne hemorraagia e peaajusisene verevalum)</t>
  </si>
  <si>
    <t>2016.a. vältimatuid insuldi
ravijuhte</t>
  </si>
  <si>
    <t>2016.a. vältimatute insuldi ravijuhtude arv, kelle ravi on toimunud kesk-ja piirkondlikes haiglates</t>
  </si>
  <si>
    <t>2015.a. vältimatuid insuldi
ravijuhte</t>
  </si>
  <si>
    <t>2015.a. vältimatute insuldi ravijuhtude arv, kelle ravi on toimunud kesk-ja piirkondlikes haiglates</t>
  </si>
  <si>
    <t>2015.a. vältimatute insuldi ravijuhtude %, kelle ravi on toimunud kesk-ja piirkondlikes haiglates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</si>
  <si>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</si>
  <si>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</si>
  <si>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</si>
  <si>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</si>
  <si>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</si>
  <si>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79-82%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</si>
  <si>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</si>
  <si>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</si>
  <si>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</si>
  <si>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</si>
  <si>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</si>
  <si>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</si>
  <si>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</si>
  <si>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</si>
  <si>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</si>
  <si>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</si>
  <si>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</si>
  <si>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</si>
  <si>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</si>
  <si>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</si>
  <si>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</si>
  <si>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</si>
  <si>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</si>
  <si>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</si>
  <si>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2016.a. äge insult, arv</t>
  </si>
  <si>
    <t>2016.a ägeda insuldiga patsiendid, kelle ravi on toimunud kesk- või piirkondlikes haiglates, arv</t>
  </si>
  <si>
    <t>2016.a ägeda insuldiga patsiendid, kelle ravi on toimunud kesk- või piirkondlikes haiglates, osakaal</t>
  </si>
  <si>
    <t>Põhi-
diagnoos 
I61.0-I61.9</t>
  </si>
  <si>
    <t>Põhidiagnoos 
I63.0-I63.9</t>
  </si>
  <si>
    <t>Põhi-
diagnoos 
I63.0-I63.9</t>
  </si>
  <si>
    <t>2017.a. äge insult, arv</t>
  </si>
  <si>
    <t>2017.a. ägeda insuldi ravijuhtude arv, kus ravi on toimunud kesk-ja piirkondlikes haiglates</t>
  </si>
  <si>
    <t>2017.a. ägeda insuldi ravijuhtude osakaal, kus ravi on toimunud kesk-ja piirkondlikes haiglates</t>
  </si>
  <si>
    <t>2016.a ägeda insuldiga patsiendid, kelle ravi on toimunud kesk-ja piirkondlikes haiglates, osakaal</t>
  </si>
  <si>
    <t xml:space="preserve"> Peaajuinfarkt 2016.a</t>
  </si>
  <si>
    <t>Intratserebraalne hemorraagia e peaajusisene verevalum 2016.a</t>
  </si>
  <si>
    <t xml:space="preserve">  Peaajuinfarkt 2017.a</t>
  </si>
  <si>
    <t xml:space="preserve"> Intratserebraalne hemorraagia e peaajusisene verevalum 2017.a</t>
  </si>
  <si>
    <t>2017.a. ägeda insuldiga patsiendid, kelle ravi on toimunud kesk-ja piirkondlikes haiglates, arv</t>
  </si>
  <si>
    <t>2017.a. ägeda insuldiga patsiendid, kelle ravi on toimunud kesk- ja piirkondlikes haiglates, osakaal</t>
  </si>
  <si>
    <t>2017.a. ägeda insuldiga patsiendid, kelle ravi on toimunud kesk- või piirkondlikes haiglates, arv</t>
  </si>
  <si>
    <t>2017.a. ägeda insuldiga patsiendid, kelle ravi on toimunud kesk- või piirkondlikes haiglates, osakaal</t>
  </si>
  <si>
    <t>2017.a. äge inuslt, arv</t>
  </si>
  <si>
    <t>2018.a. äge insult, arv</t>
  </si>
  <si>
    <t>2018.a. ägeda insuldiga patsiendid, kelle ravi on toimunud kesk-ja piirkondlikes haiglates, arv</t>
  </si>
  <si>
    <t>2018.a. ägeda insuldiga patsiendid, kelle ravi on toimunud kesk- ja piirkondlikes haiglates, osakaal</t>
  </si>
  <si>
    <t>2018.a. äge inuslt, arv</t>
  </si>
  <si>
    <t>2018.a. ägeda insuldiga patsiendid, kelle ravi on toimunud kesk- või piirkondlikes haiglates, arv</t>
  </si>
  <si>
    <t>81-83%</t>
  </si>
  <si>
    <t>2018.a. ägeda insuldiga patsiendid, kelle ravi on toimunud kesk- või piirkondlikes haiglates, osakaal</t>
  </si>
  <si>
    <t>2018.a. ägeda insuldi ravijuhtude arv, kus ravi on toimunud kesk-ja piirkondlikes haiglates</t>
  </si>
  <si>
    <t>2018.a. ägeda insuldi ravijuhtude osakaal, kus ravi on toimunud kesk-ja piirkondlikes haiglates</t>
  </si>
  <si>
    <t>95% UV</t>
  </si>
  <si>
    <t>-</t>
  </si>
  <si>
    <t>2019.a. äge insult, arv</t>
  </si>
  <si>
    <t>2019.a. ägeda insuldiga patsiendid, kelle ravi on toimunud kesk-ja piirkondlikes haiglates, arv</t>
  </si>
  <si>
    <t>2019.a. ägeda insuldiga patsiendid, kelle ravi on toimunud kesk- ja piirkondlikes haiglates, osakaal</t>
  </si>
  <si>
    <t>2019.a. äge inuslt, arv</t>
  </si>
  <si>
    <t>2019.a. ägeda insuldiga patsiendid, kelle ravi on toimunud kesk- või piirkondlikes haiglates, arv</t>
  </si>
  <si>
    <t>2019.a. ägeda insuldiga patsiendid, kelle ravi on toimunud kesk- või piirkondlikes haiglates, osakaal</t>
  </si>
  <si>
    <t>2019.a. ägeda insuldi ravijuhtude arv, kus ravi on toimunud kesk-ja piirkondlikes haiglates</t>
  </si>
  <si>
    <t>2019.a. ägeda insuldi ravijuhtude osakaal, kus ravi on toimunud kesk-ja piirkondlikes haiglates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</si>
</sst>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</font>
    <font>
      <b/>
      <sz val="11"/>
      <color theme="0" tint="-0.499984740745262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4">
    <xf numFmtId="0" fontId="0" fillId="0" borderId="0"/>
    <xf numFmtId="0" fontId="4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2" applyNumberFormat="0" applyAlignment="0" applyProtection="0"/>
    <xf numFmtId="0" fontId="16" fillId="15" borderId="3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2" applyNumberFormat="0" applyAlignment="0" applyProtection="0"/>
    <xf numFmtId="0" fontId="22" fillId="0" borderId="7" applyNumberFormat="0" applyFill="0" applyAlignment="0" applyProtection="0"/>
    <xf numFmtId="0" fontId="22" fillId="21" borderId="0" applyNumberFormat="0" applyBorder="0" applyAlignment="0" applyProtection="0"/>
    <xf numFmtId="0" fontId="5" fillId="20" borderId="2" applyNumberFormat="0" applyFont="0" applyAlignment="0" applyProtection="0"/>
    <xf numFmtId="0" fontId="23" fillId="23" borderId="8" applyNumberFormat="0" applyAlignment="0" applyProtection="0"/>
    <xf numFmtId="4" fontId="5" fillId="27" borderId="2" applyNumberFormat="0" applyProtection="0">
      <alignment vertical="center"/>
    </xf>
    <xf numFmtId="4" fontId="26" fillId="28" borderId="2" applyNumberFormat="0" applyProtection="0">
      <alignment vertical="center"/>
    </xf>
    <xf numFmtId="4" fontId="5" fillId="28" borderId="2" applyNumberFormat="0" applyProtection="0">
      <alignment horizontal="left" vertical="center" indent="1"/>
    </xf>
    <xf numFmtId="0" fontId="9" fillId="27" borderId="9" applyNumberFormat="0" applyProtection="0">
      <alignment horizontal="left" vertical="top" indent="1"/>
    </xf>
    <xf numFmtId="4" fontId="5" fillId="29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0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0" applyNumberFormat="0" applyProtection="0">
      <alignment horizontal="left" vertical="center" indent="1"/>
    </xf>
    <xf numFmtId="4" fontId="5" fillId="41" borderId="10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9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9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9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9" applyNumberFormat="0" applyProtection="0">
      <alignment horizontal="left" vertical="top" indent="1"/>
    </xf>
    <xf numFmtId="0" fontId="5" fillId="46" borderId="11" applyNumberFormat="0">
      <protection locked="0"/>
    </xf>
    <xf numFmtId="0" fontId="6" fillId="40" borderId="12" applyBorder="0"/>
    <xf numFmtId="4" fontId="7" fillId="47" borderId="9" applyNumberFormat="0" applyProtection="0">
      <alignment vertical="center"/>
    </xf>
    <xf numFmtId="4" fontId="26" fillId="48" borderId="1" applyNumberFormat="0" applyProtection="0">
      <alignment vertical="center"/>
    </xf>
    <xf numFmtId="4" fontId="7" fillId="43" borderId="9" applyNumberFormat="0" applyProtection="0">
      <alignment horizontal="left" vertical="center" indent="1"/>
    </xf>
    <xf numFmtId="0" fontId="7" fillId="47" borderId="9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26" fillId="49" borderId="2" applyNumberFormat="0" applyProtection="0">
      <alignment horizontal="right" vertical="center"/>
    </xf>
    <xf numFmtId="4" fontId="5" fillId="29" borderId="2" applyNumberFormat="0" applyProtection="0">
      <alignment horizontal="left" vertical="center" indent="1"/>
    </xf>
    <xf numFmtId="0" fontId="7" fillId="41" borderId="9" applyNumberFormat="0" applyProtection="0">
      <alignment horizontal="left" vertical="top" indent="1"/>
    </xf>
    <xf numFmtId="4" fontId="10" fillId="50" borderId="10" applyNumberFormat="0" applyProtection="0">
      <alignment horizontal="left" vertical="center" indent="1"/>
    </xf>
    <xf numFmtId="0" fontId="5" fillId="51" borderId="1"/>
    <xf numFmtId="4" fontId="11" fillId="46" borderId="2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5" fillId="2" borderId="0"/>
    <xf numFmtId="0" fontId="5" fillId="2" borderId="0"/>
    <xf numFmtId="0" fontId="8" fillId="0" borderId="0"/>
    <xf numFmtId="0" fontId="27" fillId="0" borderId="0"/>
    <xf numFmtId="0" fontId="2" fillId="0" borderId="0"/>
    <xf numFmtId="0" fontId="8" fillId="0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33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36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</cellStyleXfs>
  <cellXfs count="172">
    <xf numFmtId="0" fontId="0" fillId="0" borderId="0" xfId="0"/>
    <xf numFmtId="0" fontId="0" fillId="0" borderId="0" xfId="0" applyAlignment="1"/>
    <xf numFmtId="0" fontId="0" fillId="0" borderId="0" xfId="0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0" xfId="0" applyFont="1"/>
    <xf numFmtId="0" fontId="0" fillId="0" borderId="0" xfId="0" applyNumberFormat="1"/>
    <xf numFmtId="9" fontId="29" fillId="0" borderId="0" xfId="0" applyNumberFormat="1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52" borderId="1" xfId="0" applyFont="1" applyFill="1" applyBorder="1"/>
    <xf numFmtId="9" fontId="28" fillId="52" borderId="1" xfId="0" applyNumberFormat="1" applyFont="1" applyFill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/>
    <xf numFmtId="9" fontId="31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/>
    <xf numFmtId="9" fontId="30" fillId="0" borderId="1" xfId="0" applyNumberFormat="1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1" xfId="0" applyFont="1" applyFill="1" applyBorder="1"/>
    <xf numFmtId="0" fontId="1" fillId="0" borderId="1" xfId="0" applyFont="1" applyFill="1" applyBorder="1"/>
    <xf numFmtId="9" fontId="28" fillId="0" borderId="1" xfId="0" applyNumberFormat="1" applyFont="1" applyFill="1" applyBorder="1" applyAlignment="1">
      <alignment vertical="center"/>
    </xf>
    <xf numFmtId="9" fontId="29" fillId="0" borderId="0" xfId="0" applyNumberFormat="1" applyFont="1"/>
    <xf numFmtId="0" fontId="0" fillId="0" borderId="1" xfId="0" applyBorder="1"/>
    <xf numFmtId="0" fontId="34" fillId="0" borderId="1" xfId="0" applyFont="1" applyBorder="1" applyAlignment="1">
      <alignment horizontal="right"/>
    </xf>
    <xf numFmtId="0" fontId="28" fillId="0" borderId="1" xfId="0" applyFont="1" applyBorder="1"/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9" fontId="28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35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9" fontId="1" fillId="0" borderId="1" xfId="0" applyNumberFormat="1" applyFont="1" applyFill="1" applyBorder="1" applyAlignment="1">
      <alignment vertical="center"/>
    </xf>
    <xf numFmtId="9" fontId="28" fillId="0" borderId="1" xfId="0" applyNumberFormat="1" applyFont="1" applyBorder="1" applyAlignment="1">
      <alignment horizontal="right" vertical="center"/>
    </xf>
    <xf numFmtId="0" fontId="0" fillId="0" borderId="26" xfId="0" applyFont="1" applyFill="1" applyBorder="1"/>
    <xf numFmtId="0" fontId="0" fillId="0" borderId="27" xfId="0" applyFont="1" applyFill="1" applyBorder="1"/>
    <xf numFmtId="0" fontId="2" fillId="0" borderId="1" xfId="0" applyFont="1" applyFill="1" applyBorder="1"/>
    <xf numFmtId="9" fontId="2" fillId="0" borderId="1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0" fontId="28" fillId="0" borderId="1" xfId="0" applyFont="1" applyFill="1" applyBorder="1"/>
    <xf numFmtId="0" fontId="1" fillId="0" borderId="1" xfId="0" applyFont="1" applyFill="1" applyBorder="1" applyAlignment="1">
      <alignment vertical="center"/>
    </xf>
    <xf numFmtId="9" fontId="28" fillId="0" borderId="1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Fill="1"/>
    <xf numFmtId="0" fontId="40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wrapText="1"/>
    </xf>
    <xf numFmtId="0" fontId="38" fillId="0" borderId="27" xfId="0" applyFont="1" applyFill="1" applyBorder="1"/>
    <xf numFmtId="0" fontId="38" fillId="0" borderId="1" xfId="0" applyFont="1" applyFill="1" applyBorder="1"/>
    <xf numFmtId="9" fontId="38" fillId="0" borderId="1" xfId="0" applyNumberFormat="1" applyFont="1" applyFill="1" applyBorder="1" applyAlignment="1">
      <alignment vertical="center"/>
    </xf>
    <xf numFmtId="9" fontId="38" fillId="0" borderId="1" xfId="0" applyNumberFormat="1" applyFont="1" applyFill="1" applyBorder="1" applyAlignment="1">
      <alignment horizontal="right" vertical="center"/>
    </xf>
    <xf numFmtId="9" fontId="41" fillId="0" borderId="0" xfId="0" applyNumberFormat="1" applyFont="1" applyFill="1" applyAlignment="1"/>
    <xf numFmtId="164" fontId="41" fillId="0" borderId="0" xfId="0" applyNumberFormat="1" applyFont="1" applyFill="1"/>
    <xf numFmtId="0" fontId="40" fillId="0" borderId="1" xfId="0" applyFont="1" applyFill="1" applyBorder="1"/>
    <xf numFmtId="9" fontId="40" fillId="0" borderId="1" xfId="0" applyNumberFormat="1" applyFont="1" applyFill="1" applyBorder="1" applyAlignment="1">
      <alignment vertical="center"/>
    </xf>
    <xf numFmtId="9" fontId="40" fillId="0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vertical="center"/>
    </xf>
    <xf numFmtId="0" fontId="38" fillId="0" borderId="26" xfId="0" applyFont="1" applyFill="1" applyBorder="1"/>
    <xf numFmtId="0" fontId="38" fillId="0" borderId="0" xfId="0" applyFont="1" applyFill="1" applyBorder="1"/>
    <xf numFmtId="0" fontId="40" fillId="0" borderId="0" xfId="0" applyFont="1" applyBorder="1" applyAlignment="1">
      <alignment vertical="center"/>
    </xf>
    <xf numFmtId="164" fontId="38" fillId="0" borderId="0" xfId="0" applyNumberFormat="1" applyFont="1" applyFill="1"/>
    <xf numFmtId="0" fontId="38" fillId="0" borderId="0" xfId="0" applyFont="1" applyAlignment="1">
      <alignment horizontal="left"/>
    </xf>
    <xf numFmtId="0" fontId="38" fillId="0" borderId="0" xfId="0" applyNumberFormat="1" applyFont="1"/>
    <xf numFmtId="9" fontId="41" fillId="0" borderId="0" xfId="0" applyNumberFormat="1" applyFont="1" applyFill="1"/>
    <xf numFmtId="0" fontId="4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/>
    <xf numFmtId="9" fontId="38" fillId="0" borderId="1" xfId="0" applyNumberFormat="1" applyFont="1" applyBorder="1"/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right"/>
    </xf>
    <xf numFmtId="0" fontId="40" fillId="0" borderId="1" xfId="0" applyFont="1" applyBorder="1"/>
    <xf numFmtId="9" fontId="40" fillId="0" borderId="1" xfId="0" applyNumberFormat="1" applyFont="1" applyBorder="1"/>
    <xf numFmtId="49" fontId="38" fillId="0" borderId="1" xfId="0" applyNumberFormat="1" applyFont="1" applyFill="1" applyBorder="1" applyAlignment="1">
      <alignment horizontal="right" vertical="center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27" xfId="0" applyBorder="1"/>
    <xf numFmtId="0" fontId="2" fillId="0" borderId="1" xfId="0" applyFont="1" applyBorder="1"/>
    <xf numFmtId="9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right" vertical="center"/>
    </xf>
    <xf numFmtId="9" fontId="28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6" xfId="0" applyBorder="1"/>
    <xf numFmtId="0" fontId="1" fillId="0" borderId="1" xfId="0" applyFont="1" applyBorder="1"/>
    <xf numFmtId="0" fontId="1" fillId="0" borderId="0" xfId="0" applyFont="1" applyAlignment="1">
      <alignment vertical="center"/>
    </xf>
    <xf numFmtId="0" fontId="43" fillId="0" borderId="0" xfId="0" applyFont="1" applyAlignment="1">
      <alignment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wrapText="1"/>
    </xf>
    <xf numFmtId="9" fontId="44" fillId="0" borderId="0" xfId="0" applyNumberFormat="1" applyFont="1"/>
    <xf numFmtId="164" fontId="44" fillId="0" borderId="0" xfId="0" applyNumberFormat="1" applyFont="1"/>
    <xf numFmtId="0" fontId="44" fillId="0" borderId="0" xfId="0" applyFont="1"/>
    <xf numFmtId="0" fontId="4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9" fontId="28" fillId="0" borderId="22" xfId="0" applyNumberFormat="1" applyFont="1" applyBorder="1" applyAlignment="1">
      <alignment horizontal="center"/>
    </xf>
    <xf numFmtId="9" fontId="28" fillId="0" borderId="24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9" fontId="40" fillId="0" borderId="22" xfId="0" applyNumberFormat="1" applyFont="1" applyBorder="1" applyAlignment="1">
      <alignment horizontal="center"/>
    </xf>
    <xf numFmtId="9" fontId="40" fillId="0" borderId="24" xfId="0" applyNumberFormat="1" applyFont="1" applyBorder="1" applyAlignment="1">
      <alignment horizontal="center"/>
    </xf>
    <xf numFmtId="0" fontId="40" fillId="0" borderId="22" xfId="0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horizontal="right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" fillId="52" borderId="1" xfId="0" applyFont="1" applyFill="1" applyBorder="1" applyAlignment="1">
      <alignment horizontal="right" vertical="center"/>
    </xf>
    <xf numFmtId="9" fontId="28" fillId="0" borderId="1" xfId="0" applyNumberFormat="1" applyFont="1" applyBorder="1" applyAlignment="1">
      <alignment horizontal="center"/>
    </xf>
  </cellXfs>
  <cellStyles count="154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6" xr:uid="{00000000-0005-0000-0000-000003000000}"/>
    <cellStyle name="Accent1 11" xfId="151" xr:uid="{00000000-0005-0000-0000-000004000000}"/>
    <cellStyle name="Accent1 12" xfId="153" xr:uid="{00000000-0005-0000-0000-000005000000}"/>
    <cellStyle name="Accent1 2" xfId="2" xr:uid="{00000000-0005-0000-0000-000006000000}"/>
    <cellStyle name="Accent1 3" xfId="86" xr:uid="{00000000-0005-0000-0000-000007000000}"/>
    <cellStyle name="Accent1 4" xfId="97" xr:uid="{00000000-0005-0000-0000-000008000000}"/>
    <cellStyle name="Accent1 5" xfId="104" xr:uid="{00000000-0005-0000-0000-000009000000}"/>
    <cellStyle name="Accent1 6" xfId="110" xr:uid="{00000000-0005-0000-0000-00000A000000}"/>
    <cellStyle name="Accent1 7" xfId="116" xr:uid="{00000000-0005-0000-0000-00000B000000}"/>
    <cellStyle name="Accent1 8" xfId="123" xr:uid="{00000000-0005-0000-0000-00000C000000}"/>
    <cellStyle name="Accent1 9" xfId="129" xr:uid="{00000000-0005-0000-0000-00000D000000}"/>
    <cellStyle name="Accent2 - 20%" xfId="7" xr:uid="{00000000-0005-0000-0000-00000E000000}"/>
    <cellStyle name="Accent2 - 40%" xfId="8" xr:uid="{00000000-0005-0000-0000-00000F000000}"/>
    <cellStyle name="Accent2 - 60%" xfId="9" xr:uid="{00000000-0005-0000-0000-000010000000}"/>
    <cellStyle name="Accent2 10" xfId="138" xr:uid="{00000000-0005-0000-0000-000011000000}"/>
    <cellStyle name="Accent2 11" xfId="150" xr:uid="{00000000-0005-0000-0000-000012000000}"/>
    <cellStyle name="Accent2 12" xfId="152" xr:uid="{00000000-0005-0000-0000-000013000000}"/>
    <cellStyle name="Accent2 2" xfId="6" xr:uid="{00000000-0005-0000-0000-000014000000}"/>
    <cellStyle name="Accent2 3" xfId="87" xr:uid="{00000000-0005-0000-0000-000015000000}"/>
    <cellStyle name="Accent2 4" xfId="96" xr:uid="{00000000-0005-0000-0000-000016000000}"/>
    <cellStyle name="Accent2 5" xfId="105" xr:uid="{00000000-0005-0000-0000-000017000000}"/>
    <cellStyle name="Accent2 6" xfId="111" xr:uid="{00000000-0005-0000-0000-000018000000}"/>
    <cellStyle name="Accent2 7" xfId="117" xr:uid="{00000000-0005-0000-0000-000019000000}"/>
    <cellStyle name="Accent2 8" xfId="124" xr:uid="{00000000-0005-0000-0000-00001A000000}"/>
    <cellStyle name="Accent2 9" xfId="130" xr:uid="{00000000-0005-0000-0000-00001B000000}"/>
    <cellStyle name="Accent3 - 20%" xfId="11" xr:uid="{00000000-0005-0000-0000-00001C000000}"/>
    <cellStyle name="Accent3 - 40%" xfId="12" xr:uid="{00000000-0005-0000-0000-00001D000000}"/>
    <cellStyle name="Accent3 - 60%" xfId="13" xr:uid="{00000000-0005-0000-0000-00001E000000}"/>
    <cellStyle name="Accent3 10" xfId="139" xr:uid="{00000000-0005-0000-0000-00001F000000}"/>
    <cellStyle name="Accent3 11" xfId="149" xr:uid="{00000000-0005-0000-0000-000020000000}"/>
    <cellStyle name="Accent3 12" xfId="137" xr:uid="{00000000-0005-0000-0000-000021000000}"/>
    <cellStyle name="Accent3 2" xfId="10" xr:uid="{00000000-0005-0000-0000-000022000000}"/>
    <cellStyle name="Accent3 3" xfId="88" xr:uid="{00000000-0005-0000-0000-000023000000}"/>
    <cellStyle name="Accent3 4" xfId="95" xr:uid="{00000000-0005-0000-0000-000024000000}"/>
    <cellStyle name="Accent3 5" xfId="106" xr:uid="{00000000-0005-0000-0000-000025000000}"/>
    <cellStyle name="Accent3 6" xfId="112" xr:uid="{00000000-0005-0000-0000-000026000000}"/>
    <cellStyle name="Accent3 7" xfId="118" xr:uid="{00000000-0005-0000-0000-000027000000}"/>
    <cellStyle name="Accent3 8" xfId="125" xr:uid="{00000000-0005-0000-0000-000028000000}"/>
    <cellStyle name="Accent3 9" xfId="131" xr:uid="{00000000-0005-0000-0000-000029000000}"/>
    <cellStyle name="Accent4 - 20%" xfId="15" xr:uid="{00000000-0005-0000-0000-00002A000000}"/>
    <cellStyle name="Accent4 - 40%" xfId="16" xr:uid="{00000000-0005-0000-0000-00002B000000}"/>
    <cellStyle name="Accent4 - 60%" xfId="17" xr:uid="{00000000-0005-0000-0000-00002C000000}"/>
    <cellStyle name="Accent4 10" xfId="141" xr:uid="{00000000-0005-0000-0000-00002D000000}"/>
    <cellStyle name="Accent4 11" xfId="148" xr:uid="{00000000-0005-0000-0000-00002E000000}"/>
    <cellStyle name="Accent4 12" xfId="140" xr:uid="{00000000-0005-0000-0000-00002F000000}"/>
    <cellStyle name="Accent4 2" xfId="14" xr:uid="{00000000-0005-0000-0000-000030000000}"/>
    <cellStyle name="Accent4 3" xfId="89" xr:uid="{00000000-0005-0000-0000-000031000000}"/>
    <cellStyle name="Accent4 4" xfId="94" xr:uid="{00000000-0005-0000-0000-000032000000}"/>
    <cellStyle name="Accent4 5" xfId="107" xr:uid="{00000000-0005-0000-0000-000033000000}"/>
    <cellStyle name="Accent4 6" xfId="113" xr:uid="{00000000-0005-0000-0000-000034000000}"/>
    <cellStyle name="Accent4 7" xfId="119" xr:uid="{00000000-0005-0000-0000-000035000000}"/>
    <cellStyle name="Accent4 8" xfId="126" xr:uid="{00000000-0005-0000-0000-000036000000}"/>
    <cellStyle name="Accent4 9" xfId="132" xr:uid="{00000000-0005-0000-0000-000037000000}"/>
    <cellStyle name="Accent5 - 20%" xfId="19" xr:uid="{00000000-0005-0000-0000-000038000000}"/>
    <cellStyle name="Accent5 - 40%" xfId="20" xr:uid="{00000000-0005-0000-0000-000039000000}"/>
    <cellStyle name="Accent5 - 60%" xfId="21" xr:uid="{00000000-0005-0000-0000-00003A000000}"/>
    <cellStyle name="Accent5 10" xfId="143" xr:uid="{00000000-0005-0000-0000-00003B000000}"/>
    <cellStyle name="Accent5 11" xfId="147" xr:uid="{00000000-0005-0000-0000-00003C000000}"/>
    <cellStyle name="Accent5 12" xfId="142" xr:uid="{00000000-0005-0000-0000-00003D000000}"/>
    <cellStyle name="Accent5 2" xfId="18" xr:uid="{00000000-0005-0000-0000-00003E000000}"/>
    <cellStyle name="Accent5 3" xfId="90" xr:uid="{00000000-0005-0000-0000-00003F000000}"/>
    <cellStyle name="Accent5 4" xfId="93" xr:uid="{00000000-0005-0000-0000-000040000000}"/>
    <cellStyle name="Accent5 5" xfId="108" xr:uid="{00000000-0005-0000-0000-000041000000}"/>
    <cellStyle name="Accent5 6" xfId="114" xr:uid="{00000000-0005-0000-0000-000042000000}"/>
    <cellStyle name="Accent5 7" xfId="120" xr:uid="{00000000-0005-0000-0000-000043000000}"/>
    <cellStyle name="Accent5 8" xfId="127" xr:uid="{00000000-0005-0000-0000-000044000000}"/>
    <cellStyle name="Accent5 9" xfId="133" xr:uid="{00000000-0005-0000-0000-000045000000}"/>
    <cellStyle name="Accent6 - 20%" xfId="23" xr:uid="{00000000-0005-0000-0000-000046000000}"/>
    <cellStyle name="Accent6 - 40%" xfId="24" xr:uid="{00000000-0005-0000-0000-000047000000}"/>
    <cellStyle name="Accent6 - 60%" xfId="25" xr:uid="{00000000-0005-0000-0000-000048000000}"/>
    <cellStyle name="Accent6 10" xfId="145" xr:uid="{00000000-0005-0000-0000-000049000000}"/>
    <cellStyle name="Accent6 11" xfId="146" xr:uid="{00000000-0005-0000-0000-00004A000000}"/>
    <cellStyle name="Accent6 12" xfId="144" xr:uid="{00000000-0005-0000-0000-00004B000000}"/>
    <cellStyle name="Accent6 2" xfId="22" xr:uid="{00000000-0005-0000-0000-00004C000000}"/>
    <cellStyle name="Accent6 3" xfId="91" xr:uid="{00000000-0005-0000-0000-00004D000000}"/>
    <cellStyle name="Accent6 4" xfId="92" xr:uid="{00000000-0005-0000-0000-00004E000000}"/>
    <cellStyle name="Accent6 5" xfId="109" xr:uid="{00000000-0005-0000-0000-00004F000000}"/>
    <cellStyle name="Accent6 6" xfId="115" xr:uid="{00000000-0005-0000-0000-000050000000}"/>
    <cellStyle name="Accent6 7" xfId="121" xr:uid="{00000000-0005-0000-0000-000051000000}"/>
    <cellStyle name="Accent6 8" xfId="128" xr:uid="{00000000-0005-0000-0000-000052000000}"/>
    <cellStyle name="Accent6 9" xfId="134" xr:uid="{00000000-0005-0000-0000-000053000000}"/>
    <cellStyle name="Bad 2" xfId="26" xr:uid="{00000000-0005-0000-0000-000054000000}"/>
    <cellStyle name="Calculation 2" xfId="27" xr:uid="{00000000-0005-0000-0000-000055000000}"/>
    <cellStyle name="Check Cell 2" xfId="28" xr:uid="{00000000-0005-0000-0000-000056000000}"/>
    <cellStyle name="Emphasis 1" xfId="29" xr:uid="{00000000-0005-0000-0000-000057000000}"/>
    <cellStyle name="Emphasis 2" xfId="30" xr:uid="{00000000-0005-0000-0000-000058000000}"/>
    <cellStyle name="Emphasis 3" xfId="31" xr:uid="{00000000-0005-0000-0000-000059000000}"/>
    <cellStyle name="Good 2" xfId="32" xr:uid="{00000000-0005-0000-0000-00005A000000}"/>
    <cellStyle name="Heading 1 2" xfId="33" xr:uid="{00000000-0005-0000-0000-00005B000000}"/>
    <cellStyle name="Heading 2 2" xfId="34" xr:uid="{00000000-0005-0000-0000-00005C000000}"/>
    <cellStyle name="Heading 3 2" xfId="35" xr:uid="{00000000-0005-0000-0000-00005D000000}"/>
    <cellStyle name="Heading 4 2" xfId="36" xr:uid="{00000000-0005-0000-0000-00005E000000}"/>
    <cellStyle name="Input 2" xfId="37" xr:uid="{00000000-0005-0000-0000-00005F000000}"/>
    <cellStyle name="Linked Cell 2" xfId="38" xr:uid="{00000000-0005-0000-0000-000060000000}"/>
    <cellStyle name="Neutral 2" xfId="39" xr:uid="{00000000-0005-0000-0000-000061000000}"/>
    <cellStyle name="Normal" xfId="0" builtinId="0"/>
    <cellStyle name="Normal 2" xfId="1" xr:uid="{00000000-0005-0000-0000-000063000000}"/>
    <cellStyle name="Normal 2 2" xfId="102" xr:uid="{00000000-0005-0000-0000-000064000000}"/>
    <cellStyle name="Normal 2 3" xfId="103" xr:uid="{00000000-0005-0000-0000-000065000000}"/>
    <cellStyle name="Normal 2 4" xfId="100" xr:uid="{00000000-0005-0000-0000-000066000000}"/>
    <cellStyle name="Normal 2 5" xfId="99" xr:uid="{00000000-0005-0000-0000-000067000000}"/>
    <cellStyle name="Normal 3" xfId="98" xr:uid="{00000000-0005-0000-0000-000068000000}"/>
    <cellStyle name="Normal 3 2" xfId="101" xr:uid="{00000000-0005-0000-0000-000069000000}"/>
    <cellStyle name="Normal 4" xfId="122" xr:uid="{00000000-0005-0000-0000-00006A000000}"/>
    <cellStyle name="Normal 5" xfId="135" xr:uid="{00000000-0005-0000-0000-00006B000000}"/>
    <cellStyle name="Note 2" xfId="40" xr:uid="{00000000-0005-0000-0000-00006C000000}"/>
    <cellStyle name="Output 2" xfId="41" xr:uid="{00000000-0005-0000-0000-00006D000000}"/>
    <cellStyle name="SAPBEXaggData" xfId="42" xr:uid="{00000000-0005-0000-0000-00006E000000}"/>
    <cellStyle name="SAPBEXaggDataEmph" xfId="43" xr:uid="{00000000-0005-0000-0000-00006F000000}"/>
    <cellStyle name="SAPBEXaggItem" xfId="44" xr:uid="{00000000-0005-0000-0000-000070000000}"/>
    <cellStyle name="SAPBEXaggItemX" xfId="45" xr:uid="{00000000-0005-0000-0000-000071000000}"/>
    <cellStyle name="SAPBEXchaText" xfId="46" xr:uid="{00000000-0005-0000-0000-000072000000}"/>
    <cellStyle name="SAPBEXexcBad7" xfId="47" xr:uid="{00000000-0005-0000-0000-000073000000}"/>
    <cellStyle name="SAPBEXexcBad8" xfId="48" xr:uid="{00000000-0005-0000-0000-000074000000}"/>
    <cellStyle name="SAPBEXexcBad9" xfId="49" xr:uid="{00000000-0005-0000-0000-000075000000}"/>
    <cellStyle name="SAPBEXexcCritical4" xfId="50" xr:uid="{00000000-0005-0000-0000-000076000000}"/>
    <cellStyle name="SAPBEXexcCritical5" xfId="51" xr:uid="{00000000-0005-0000-0000-000077000000}"/>
    <cellStyle name="SAPBEXexcCritical6" xfId="52" xr:uid="{00000000-0005-0000-0000-000078000000}"/>
    <cellStyle name="SAPBEXexcGood1" xfId="53" xr:uid="{00000000-0005-0000-0000-000079000000}"/>
    <cellStyle name="SAPBEXexcGood2" xfId="54" xr:uid="{00000000-0005-0000-0000-00007A000000}"/>
    <cellStyle name="SAPBEXexcGood3" xfId="55" xr:uid="{00000000-0005-0000-0000-00007B000000}"/>
    <cellStyle name="SAPBEXfilterDrill" xfId="56" xr:uid="{00000000-0005-0000-0000-00007C000000}"/>
    <cellStyle name="SAPBEXfilterItem" xfId="57" xr:uid="{00000000-0005-0000-0000-00007D000000}"/>
    <cellStyle name="SAPBEXfilterText" xfId="58" xr:uid="{00000000-0005-0000-0000-00007E000000}"/>
    <cellStyle name="SAPBEXformats" xfId="59" xr:uid="{00000000-0005-0000-0000-00007F000000}"/>
    <cellStyle name="SAPBEXheaderItem" xfId="60" xr:uid="{00000000-0005-0000-0000-000080000000}"/>
    <cellStyle name="SAPBEXheaderText" xfId="61" xr:uid="{00000000-0005-0000-0000-000081000000}"/>
    <cellStyle name="SAPBEXHLevel0" xfId="62" xr:uid="{00000000-0005-0000-0000-000082000000}"/>
    <cellStyle name="SAPBEXHLevel0X" xfId="63" xr:uid="{00000000-0005-0000-0000-000083000000}"/>
    <cellStyle name="SAPBEXHLevel1" xfId="64" xr:uid="{00000000-0005-0000-0000-000084000000}"/>
    <cellStyle name="SAPBEXHLevel1X" xfId="65" xr:uid="{00000000-0005-0000-0000-000085000000}"/>
    <cellStyle name="SAPBEXHLevel2" xfId="66" xr:uid="{00000000-0005-0000-0000-000086000000}"/>
    <cellStyle name="SAPBEXHLevel2X" xfId="67" xr:uid="{00000000-0005-0000-0000-000087000000}"/>
    <cellStyle name="SAPBEXHLevel3" xfId="68" xr:uid="{00000000-0005-0000-0000-000088000000}"/>
    <cellStyle name="SAPBEXHLevel3X" xfId="69" xr:uid="{00000000-0005-0000-0000-000089000000}"/>
    <cellStyle name="SAPBEXinputData" xfId="70" xr:uid="{00000000-0005-0000-0000-00008A000000}"/>
    <cellStyle name="SAPBEXItemHeader" xfId="71" xr:uid="{00000000-0005-0000-0000-00008B000000}"/>
    <cellStyle name="SAPBEXresData" xfId="72" xr:uid="{00000000-0005-0000-0000-00008C000000}"/>
    <cellStyle name="SAPBEXresDataEmph" xfId="73" xr:uid="{00000000-0005-0000-0000-00008D000000}"/>
    <cellStyle name="SAPBEXresItem" xfId="74" xr:uid="{00000000-0005-0000-0000-00008E000000}"/>
    <cellStyle name="SAPBEXresItemX" xfId="75" xr:uid="{00000000-0005-0000-0000-00008F000000}"/>
    <cellStyle name="SAPBEXstdData" xfId="76" xr:uid="{00000000-0005-0000-0000-000090000000}"/>
    <cellStyle name="SAPBEXstdDataEmph" xfId="77" xr:uid="{00000000-0005-0000-0000-000091000000}"/>
    <cellStyle name="SAPBEXstdItem" xfId="78" xr:uid="{00000000-0005-0000-0000-000092000000}"/>
    <cellStyle name="SAPBEXstdItemX" xfId="79" xr:uid="{00000000-0005-0000-0000-000093000000}"/>
    <cellStyle name="SAPBEXtitle" xfId="80" xr:uid="{00000000-0005-0000-0000-000094000000}"/>
    <cellStyle name="SAPBEXunassignedItem" xfId="81" xr:uid="{00000000-0005-0000-0000-000095000000}"/>
    <cellStyle name="SAPBEXundefined" xfId="82" xr:uid="{00000000-0005-0000-0000-000096000000}"/>
    <cellStyle name="Sheet Title" xfId="83" xr:uid="{00000000-0005-0000-0000-000097000000}"/>
    <cellStyle name="Total 2" xfId="84" xr:uid="{00000000-0005-0000-0000-000098000000}"/>
    <cellStyle name="Warning Text 2" xfId="85" xr:uid="{00000000-0005-0000-0000-000099000000}"/>
  </cellStyles>
  <dxfs count="0"/>
  <tableStyles count="0" defaultTableStyle="TableStyleMedium2" defaultPivotStyle="PivotStyleLight16"/>
  <colors>
    <mruColors>
      <color rgb="FF62BB46"/>
      <color rgb="FFCBDB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923495313587863E-2"/>
          <c:y val="7.5379735914178375E-2"/>
          <c:w val="0.83653353872416769"/>
          <c:h val="0.5565404704498013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Aruandesse2019!$F$3:$F$5</c:f>
              <c:strCache>
                <c:ptCount val="3"/>
                <c:pt idx="0">
                  <c:v>2019.a. ägeda insuldiga patsiendid, kelle ravi on toimunud kesk- ja piirkondlikes haiglates,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  <a:softEdge rad="0"/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87A-4EBA-9DD0-9623DD620D2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7A-4EBA-9DD0-9623DD620D23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Aruandesse2019!$M$6:$M$26</c15:sqref>
                    </c15:fullRef>
                  </c:ext>
                </c:extLst>
                <c:f>(Aruandesse2019!$M$15:$M$16,Aruandesse2019!$M$18:$M$19,Aruandesse2019!$M$22:$M$23,Aruandesse2019!$M$25:$M$26)</c:f>
                <c:numCache>
                  <c:formatCode>General</c:formatCode>
                  <c:ptCount val="8"/>
                  <c:pt idx="0">
                    <c:v>0.11391906017410756</c:v>
                  </c:pt>
                  <c:pt idx="1">
                    <c:v>9.3444302707825139E-2</c:v>
                  </c:pt>
                  <c:pt idx="2">
                    <c:v>8.5473266425484543E-2</c:v>
                  </c:pt>
                  <c:pt idx="3">
                    <c:v>0.13727205173531398</c:v>
                  </c:pt>
                  <c:pt idx="4">
                    <c:v>5.9139859285635643E-2</c:v>
                  </c:pt>
                  <c:pt idx="5">
                    <c:v>0.37026994804181651</c:v>
                  </c:pt>
                  <c:pt idx="6">
                    <c:v>4.9172810334019296E-2</c:v>
                  </c:pt>
                  <c:pt idx="7">
                    <c:v>1.4092284067941231E-2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Aruandesse2019!$L$6:$L$26</c15:sqref>
                    </c15:fullRef>
                  </c:ext>
                </c:extLst>
                <c:f>(Aruandesse2019!$L$15:$L$16,Aruandesse2019!$L$18:$L$19,Aruandesse2019!$L$22:$L$23,Aruandesse2019!$L$25:$L$26)</c:f>
                <c:numCache>
                  <c:formatCode>General</c:formatCode>
                  <c:ptCount val="8"/>
                  <c:pt idx="0">
                    <c:v>2.2857356601189427E-2</c:v>
                  </c:pt>
                  <c:pt idx="1">
                    <c:v>1.8288612122664263E-2</c:v>
                  </c:pt>
                  <c:pt idx="2">
                    <c:v>2.5864837701326943E-2</c:v>
                  </c:pt>
                  <c:pt idx="3">
                    <c:v>2.8369526879071259E-2</c:v>
                  </c:pt>
                  <c:pt idx="4">
                    <c:v>1.112404330111488E-2</c:v>
                  </c:pt>
                  <c:pt idx="5">
                    <c:v>0.11717744455276205</c:v>
                  </c:pt>
                  <c:pt idx="6">
                    <c:v>9.1470214144488485E-3</c:v>
                  </c:pt>
                  <c:pt idx="7">
                    <c:v>7.2623837166556149E-3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Aruandesse2019!$A$6:$C$26</c15:sqref>
                  </c15:fullRef>
                </c:ext>
              </c:extLst>
              <c:f>(Aruandesse2019!$A$15:$C$16,Aruandesse2019!$A$18:$C$19,Aruandesse2019!$A$22:$C$23,Aruandesse2019!$A$25:$C$26)</c:f>
              <c:multiLvlStrCache>
                <c:ptCount val="8"/>
                <c:lvl>
                  <c:pt idx="0">
                    <c:v>Jõgeva Haigla</c:v>
                  </c:pt>
                  <c:pt idx="1">
                    <c:v>Järvamaa Haigla</c:v>
                  </c:pt>
                  <c:pt idx="2">
                    <c:v>Lõuna-Eesti Haigla</c:v>
                  </c:pt>
                  <c:pt idx="3">
                    <c:v>Läänemaa Haigla</c:v>
                  </c:pt>
                  <c:pt idx="4">
                    <c:v>Rakvere Haigla</c:v>
                  </c:pt>
                  <c:pt idx="5">
                    <c:v>Raplamaa Haigla</c:v>
                  </c:pt>
                  <c:pt idx="6">
                    <c:v>Viljandi Haigla</c:v>
                  </c:pt>
                  <c:pt idx="7">
                    <c:v>üldH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Aruandesse2019!$F$6:$F$26</c15:sqref>
                  </c15:fullRef>
                </c:ext>
              </c:extLst>
              <c:f>(Aruandesse2019!$F$15:$F$16,Aruandesse2019!$F$18:$F$19,Aruandesse2019!$F$22:$F$23,Aruandesse2019!$F$25:$F$26)</c:f>
              <c:numCache>
                <c:formatCode>0%</c:formatCode>
                <c:ptCount val="8"/>
                <c:pt idx="0">
                  <c:v>2.7777777777777776E-2</c:v>
                </c:pt>
                <c:pt idx="1">
                  <c:v>2.2222222222222223E-2</c:v>
                </c:pt>
                <c:pt idx="2">
                  <c:v>3.5714285714285712E-2</c:v>
                </c:pt>
                <c:pt idx="3">
                  <c:v>3.4482758620689655E-2</c:v>
                </c:pt>
                <c:pt idx="4">
                  <c:v>1.3513513513513514E-2</c:v>
                </c:pt>
                <c:pt idx="5">
                  <c:v>0.14285714285714285</c:v>
                </c:pt>
                <c:pt idx="6">
                  <c:v>1.1111111111111112E-2</c:v>
                </c:pt>
                <c:pt idx="7">
                  <c:v>1.4760147601476014E-2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Aruandesse2019!$F$8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Aruandesse2019!$F$9</c15:sqref>
                  <c15:invertIfNegative val="0"/>
                  <c15:bubble3D val="0"/>
                </c15:categoryFilterException>
                <c15:categoryFilterException>
                  <c15:sqref>Aruandesse2019!$F$13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Aruandesse2019!$F$14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C87A-4EBA-9DD0-9623DD620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331856"/>
        <c:axId val="304332416"/>
      </c:barChart>
      <c:lineChart>
        <c:grouping val="standard"/>
        <c:varyColors val="0"/>
        <c:ser>
          <c:idx val="1"/>
          <c:order val="1"/>
          <c:tx>
            <c:v>2018.a. ägeda insuldiga patsiendid, kelle ravi on toimunud kesk- ja piirkondlikes haiglates, osakaal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Aruandesse2019!$A$6:$C$26</c15:sqref>
                  </c15:fullRef>
                </c:ext>
              </c:extLst>
              <c:f>(Aruandesse2019!$A$15:$C$16,Aruandesse2019!$A$18:$C$19,Aruandesse2019!$A$22:$C$23,Aruandesse2019!$A$25:$C$26)</c:f>
              <c:multiLvlStrCache>
                <c:ptCount val="8"/>
                <c:lvl>
                  <c:pt idx="0">
                    <c:v>Jõgeva Haigla</c:v>
                  </c:pt>
                  <c:pt idx="1">
                    <c:v>Järvamaa Haigla</c:v>
                  </c:pt>
                  <c:pt idx="2">
                    <c:v>Lõuna-Eesti Haigla</c:v>
                  </c:pt>
                  <c:pt idx="3">
                    <c:v>Läänemaa Haigla</c:v>
                  </c:pt>
                  <c:pt idx="4">
                    <c:v>Rakvere Haigla</c:v>
                  </c:pt>
                  <c:pt idx="5">
                    <c:v>Raplamaa Haigla</c:v>
                  </c:pt>
                  <c:pt idx="6">
                    <c:v>Viljandi Haigla</c:v>
                  </c:pt>
                  <c:pt idx="7">
                    <c:v>üldH</c:v>
                  </c:pt>
                </c:lvl>
                <c:lvl/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0.15384615384615385</c:v>
                      </c:pt>
                      <c:pt idx="11">
                        <c:v>2.2222222222222223E-2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8">
                        <c:v>2.9411764705882353E-2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8"/>
                <c:pt idx="0">
                  <c:v>0</c:v>
                </c:pt>
                <c:pt idx="1">
                  <c:v>2.0408163265306121E-2</c:v>
                </c:pt>
                <c:pt idx="2">
                  <c:v>5.8823529411764705E-2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2.0186335403726708E-2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7A-4EBA-9DD0-9623DD620D23}"/>
            </c:ext>
          </c:extLst>
        </c:ser>
        <c:ser>
          <c:idx val="2"/>
          <c:order val="2"/>
          <c:tx>
            <c:v>2019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Aruandesse2019!$A$6:$C$26</c15:sqref>
                  </c15:fullRef>
                </c:ext>
              </c:extLst>
              <c:f>(Aruandesse2019!$A$15:$C$16,Aruandesse2019!$A$18:$C$19,Aruandesse2019!$A$22:$C$23,Aruandesse2019!$A$25:$C$26)</c:f>
              <c:multiLvlStrCache>
                <c:ptCount val="8"/>
                <c:lvl>
                  <c:pt idx="0">
                    <c:v>Jõgeva Haigla</c:v>
                  </c:pt>
                  <c:pt idx="1">
                    <c:v>Järvamaa Haigla</c:v>
                  </c:pt>
                  <c:pt idx="2">
                    <c:v>Lõuna-Eesti Haigla</c:v>
                  </c:pt>
                  <c:pt idx="3">
                    <c:v>Läänemaa Haigla</c:v>
                  </c:pt>
                  <c:pt idx="4">
                    <c:v>Rakvere Haigla</c:v>
                  </c:pt>
                  <c:pt idx="5">
                    <c:v>Raplamaa Haigla</c:v>
                  </c:pt>
                  <c:pt idx="6">
                    <c:v>Viljandi Haigla</c:v>
                  </c:pt>
                  <c:pt idx="7">
                    <c:v>üldH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Aruandesse2019!$H$6:$H$26</c15:sqref>
                  </c15:fullRef>
                </c:ext>
              </c:extLst>
              <c:f>(Aruandesse2019!$H$15:$H$16,Aruandesse2019!$H$18:$H$19,Aruandesse2019!$H$22:$H$23,Aruandesse2019!$H$25:$H$26)</c:f>
              <c:numCache>
                <c:formatCode>0%</c:formatCode>
                <c:ptCount val="8"/>
                <c:pt idx="0">
                  <c:v>0.84953508030431102</c:v>
                </c:pt>
                <c:pt idx="1">
                  <c:v>0.84953508030431102</c:v>
                </c:pt>
                <c:pt idx="2">
                  <c:v>0.84953508030431102</c:v>
                </c:pt>
                <c:pt idx="3">
                  <c:v>0.84953508030431102</c:v>
                </c:pt>
                <c:pt idx="4">
                  <c:v>0.84953508030431102</c:v>
                </c:pt>
                <c:pt idx="5">
                  <c:v>0.84953508030431102</c:v>
                </c:pt>
                <c:pt idx="6">
                  <c:v>0.84953508030431102</c:v>
                </c:pt>
                <c:pt idx="7">
                  <c:v>0.84953508030431102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7A-4EBA-9DD0-9623DD620D23}"/>
            </c:ext>
          </c:extLst>
        </c:ser>
        <c:ser>
          <c:idx val="4"/>
          <c:order val="3"/>
          <c:tx>
            <c:v>2018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Aruandesse2019!$A$6:$C$26</c15:sqref>
                  </c15:fullRef>
                </c:ext>
              </c:extLst>
              <c:f>(Aruandesse2019!$A$15:$C$16,Aruandesse2019!$A$18:$C$19,Aruandesse2019!$A$22:$C$23,Aruandesse2019!$A$25:$C$26)</c:f>
              <c:multiLvlStrCache>
                <c:ptCount val="8"/>
                <c:lvl>
                  <c:pt idx="0">
                    <c:v>Jõgeva Haigla</c:v>
                  </c:pt>
                  <c:pt idx="1">
                    <c:v>Järvamaa Haigla</c:v>
                  </c:pt>
                  <c:pt idx="2">
                    <c:v>Lõuna-Eesti Haigla</c:v>
                  </c:pt>
                  <c:pt idx="3">
                    <c:v>Läänemaa Haigla</c:v>
                  </c:pt>
                  <c:pt idx="4">
                    <c:v>Rakvere Haigla</c:v>
                  </c:pt>
                  <c:pt idx="5">
                    <c:v>Raplamaa Haigla</c:v>
                  </c:pt>
                  <c:pt idx="6">
                    <c:v>Viljandi Haigla</c:v>
                  </c:pt>
                  <c:pt idx="7">
                    <c:v>üldH</c:v>
                  </c:pt>
                </c:lvl>
                <c:lvl/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3"/>
                      <c:pt idx="0">
                        <c:v>0.82068769536800223</c:v>
                      </c:pt>
                      <c:pt idx="1">
                        <c:v>0.82068769536800223</c:v>
                      </c:pt>
                      <c:pt idx="2">
                        <c:v>0.82068769536800223</c:v>
                      </c:pt>
                      <c:pt idx="3">
                        <c:v>0.82068769536800223</c:v>
                      </c:pt>
                      <c:pt idx="4">
                        <c:v>0.82068769536800223</c:v>
                      </c:pt>
                      <c:pt idx="5">
                        <c:v>0.82068769536800223</c:v>
                      </c:pt>
                      <c:pt idx="6">
                        <c:v>0.82068769536800223</c:v>
                      </c:pt>
                      <c:pt idx="7">
                        <c:v>0.82068769536800223</c:v>
                      </c:pt>
                      <c:pt idx="8">
                        <c:v>0.82068769536800223</c:v>
                      </c:pt>
                      <c:pt idx="11">
                        <c:v>0.82068769536800223</c:v>
                      </c:pt>
                      <c:pt idx="14">
                        <c:v>0.82068769536800223</c:v>
                      </c:pt>
                      <c:pt idx="15">
                        <c:v>0.82068769536800223</c:v>
                      </c:pt>
                      <c:pt idx="18">
                        <c:v>0.82068769536800223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8"/>
                <c:pt idx="0">
                  <c:v>0.82068769536800223</c:v>
                </c:pt>
                <c:pt idx="1">
                  <c:v>0.82068769536800223</c:v>
                </c:pt>
                <c:pt idx="2">
                  <c:v>0.82068769536800223</c:v>
                </c:pt>
                <c:pt idx="3">
                  <c:v>0.82068769536800223</c:v>
                </c:pt>
                <c:pt idx="4">
                  <c:v>0.82068769536800223</c:v>
                </c:pt>
                <c:pt idx="5">
                  <c:v>0.82068769536800223</c:v>
                </c:pt>
                <c:pt idx="6">
                  <c:v>0.82068769536800223</c:v>
                </c:pt>
                <c:pt idx="7">
                  <c:v>0.82068769536800223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7A-4EBA-9DD0-9623DD620D23}"/>
            </c:ext>
          </c:extLst>
        </c:ser>
        <c:ser>
          <c:idx val="0"/>
          <c:order val="4"/>
          <c:tx>
            <c:v>Indikaatori eesmärk (90%)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Aruandesse2019!$A$6:$C$26</c15:sqref>
                  </c15:fullRef>
                </c:ext>
              </c:extLst>
              <c:f>(Aruandesse2019!$A$15:$C$16,Aruandesse2019!$A$18:$C$19,Aruandesse2019!$A$22:$C$23,Aruandesse2019!$A$25:$C$26)</c:f>
              <c:multiLvlStrCache>
                <c:ptCount val="8"/>
                <c:lvl>
                  <c:pt idx="0">
                    <c:v>Jõgeva Haigla</c:v>
                  </c:pt>
                  <c:pt idx="1">
                    <c:v>Järvamaa Haigla</c:v>
                  </c:pt>
                  <c:pt idx="2">
                    <c:v>Lõuna-Eesti Haigla</c:v>
                  </c:pt>
                  <c:pt idx="3">
                    <c:v>Läänemaa Haigla</c:v>
                  </c:pt>
                  <c:pt idx="4">
                    <c:v>Rakvere Haigla</c:v>
                  </c:pt>
                  <c:pt idx="5">
                    <c:v>Raplamaa Haigla</c:v>
                  </c:pt>
                  <c:pt idx="6">
                    <c:v>Viljandi Haigla</c:v>
                  </c:pt>
                  <c:pt idx="7">
                    <c:v>üldH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Aruandesse2019!$I$6:$I$26</c15:sqref>
                  </c15:fullRef>
                </c:ext>
              </c:extLst>
              <c:f>(Aruandesse2019!$I$15:$I$16,Aruandesse2019!$I$18:$I$19,Aruandesse2019!$I$22:$I$23,Aruandesse2019!$I$25:$I$26)</c:f>
              <c:numCache>
                <c:formatCode>0%</c:formatCode>
                <c:ptCount val="8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7A-4EBA-9DD0-9623DD620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31856"/>
        <c:axId val="304332416"/>
      </c:lineChart>
      <c:catAx>
        <c:axId val="3043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2416"/>
        <c:crosses val="autoZero"/>
        <c:auto val="1"/>
        <c:lblAlgn val="ctr"/>
        <c:lblOffset val="100"/>
        <c:noMultiLvlLbl val="0"/>
      </c:catAx>
      <c:valAx>
        <c:axId val="3043324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18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8828121241777213E-3"/>
          <c:y val="0.87198865949583182"/>
          <c:w val="0.99417000908431896"/>
          <c:h val="0.1280113405041681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Aruandesse2016!$F$34</c:f>
              <c:strCache>
                <c:ptCount val="1"/>
                <c:pt idx="0">
                  <c:v>2016.a ägeda insuldiga patsiendid, kelle ravi on toimunud kesk- või piirkondlikes haiglates,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7F8-416B-8AA1-85F751B23930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7F8-416B-8AA1-85F751B23930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7F8-416B-8AA1-85F751B23930}"/>
              </c:ext>
            </c:extLst>
          </c:dPt>
          <c:cat>
            <c:strLit>
              <c:ptCount val="1"/>
              <c:pt idx="0">
                <c:v>Kokku:</c:v>
              </c:pt>
            </c:strLit>
          </c:cat>
          <c:val>
            <c:numLit>
              <c:formatCode>0%</c:formatCode>
              <c:ptCount val="1"/>
              <c:pt idx="0">
                <c:v>0.76507164098404978</c:v>
              </c:pt>
            </c:numLit>
          </c:val>
          <c:extLst>
            <c:ext xmlns:c16="http://schemas.microsoft.com/office/drawing/2014/chart" uri="{C3380CC4-5D6E-409C-BE32-E72D297353CC}">
              <c16:uniqueId val="{00000006-F7F8-416B-8AA1-85F751B2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3524112"/>
        <c:axId val="193524672"/>
      </c:barChart>
      <c:lineChart>
        <c:grouping val="stacked"/>
        <c:varyColors val="0"/>
        <c:ser>
          <c:idx val="0"/>
          <c:order val="0"/>
          <c:tx>
            <c:v>Indikaatori eemärk</c:v>
          </c:tx>
          <c:marker>
            <c:symbol val="diamond"/>
            <c:size val="8"/>
            <c:spPr>
              <a:ln>
                <a:noFill/>
              </a:ln>
            </c:spPr>
          </c:marker>
          <c:cat>
            <c:strRef>
              <c:f>Aruandesse2015!$A$37</c:f>
              <c:strCache>
                <c:ptCount val="1"/>
                <c:pt idx="0">
                  <c:v>Kokku:</c:v>
                </c:pt>
              </c:strCache>
            </c:strRef>
          </c:cat>
          <c:val>
            <c:numRef>
              <c:f>Aruandesse2016!$G$37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F8-416B-8AA1-85F751B2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24112"/>
        <c:axId val="193524672"/>
      </c:lineChart>
      <c:lineChart>
        <c:grouping val="stacked"/>
        <c:varyColors val="0"/>
        <c:ser>
          <c:idx val="1"/>
          <c:order val="1"/>
          <c:tx>
            <c:strRef>
              <c:f>Aruandesse2015!$F$34</c:f>
              <c:strCache>
                <c:ptCount val="1"/>
                <c:pt idx="0">
                  <c:v>2015.a. vältimatute insuldi ravijuhtude %, kus ravi on toimunud kesk-ja piirkondlikes haiglates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BDB2A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7-A781-4708-9B75-F63FD8D26C00}"/>
              </c:ext>
            </c:extLst>
          </c:dPt>
          <c:cat>
            <c:strRef>
              <c:f>Aruandesse2015!$A$37</c:f>
              <c:strCache>
                <c:ptCount val="1"/>
                <c:pt idx="0">
                  <c:v>Kokku:</c:v>
                </c:pt>
              </c:strCache>
            </c:strRef>
          </c:cat>
          <c:val>
            <c:numRef>
              <c:f>Aruandesse2015!$F$37</c:f>
              <c:numCache>
                <c:formatCode>0%</c:formatCode>
                <c:ptCount val="1"/>
                <c:pt idx="0">
                  <c:v>0.76507164098404978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F8-416B-8AA1-85F751B2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13871"/>
        <c:axId val="684023727"/>
      </c:lineChart>
      <c:catAx>
        <c:axId val="1935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672"/>
        <c:crosses val="autoZero"/>
        <c:auto val="1"/>
        <c:lblAlgn val="ctr"/>
        <c:lblOffset val="100"/>
        <c:noMultiLvlLbl val="0"/>
      </c:catAx>
      <c:valAx>
        <c:axId val="1935246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112"/>
        <c:crosses val="autoZero"/>
        <c:crossBetween val="between"/>
        <c:majorUnit val="0.1"/>
        <c:minorUnit val="5.000000000000001E-2"/>
      </c:valAx>
      <c:valAx>
        <c:axId val="684023727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561713871"/>
        <c:crosses val="max"/>
        <c:crossBetween val="between"/>
      </c:valAx>
      <c:catAx>
        <c:axId val="5617138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4023727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1561095348911348E-3"/>
          <c:y val="0.78644755578244496"/>
          <c:w val="0.98155682594470217"/>
          <c:h val="0.203508499984380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2016.a. vältimatute insuldi ravijuhtude %, kus ravi on toimunud kesk-ja piirkondlikes haiglates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8.7531541724295669E-2"/>
          <c:y val="0.24897320720815938"/>
          <c:w val="0.85860404783939548"/>
          <c:h val="0.47473797318959293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Aruandesse2016!$F$57</c:f>
              <c:strCache>
                <c:ptCount val="1"/>
                <c:pt idx="0">
                  <c:v>Intratserebraalne hemorraagia e peaajusisene verevalum 2016.a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Aruandesse2016!$F$58:$F$64</c:f>
              <c:numCache>
                <c:formatCode>0%</c:formatCode>
                <c:ptCount val="7"/>
                <c:pt idx="0">
                  <c:v>0.66666666666666663</c:v>
                </c:pt>
                <c:pt idx="1">
                  <c:v>0.88461538461538458</c:v>
                </c:pt>
                <c:pt idx="2">
                  <c:v>0.83333333333333337</c:v>
                </c:pt>
                <c:pt idx="3">
                  <c:v>0.80645161290322576</c:v>
                </c:pt>
                <c:pt idx="4">
                  <c:v>0.77037037037037037</c:v>
                </c:pt>
                <c:pt idx="5">
                  <c:v>0.7321428571428571</c:v>
                </c:pt>
                <c:pt idx="6">
                  <c:v>0.7882037533512064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3-43C4-9B8E-49265D4B7F82}"/>
            </c:ext>
          </c:extLst>
        </c:ser>
        <c:ser>
          <c:idx val="5"/>
          <c:order val="1"/>
          <c:tx>
            <c:strRef>
              <c:f>Aruandesse2016!$G$57</c:f>
              <c:strCache>
                <c:ptCount val="1"/>
                <c:pt idx="0">
                  <c:v> Peaajuinfarkt 2016.a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Aruandesse2016!$G$58:$G$64</c:f>
              <c:numCache>
                <c:formatCode>0%</c:formatCode>
                <c:ptCount val="7"/>
                <c:pt idx="0">
                  <c:v>0.94444444444444442</c:v>
                </c:pt>
                <c:pt idx="1">
                  <c:v>0.8666666666666667</c:v>
                </c:pt>
                <c:pt idx="2">
                  <c:v>0.82102908277404918</c:v>
                </c:pt>
                <c:pt idx="3">
                  <c:v>0.77243172951885564</c:v>
                </c:pt>
                <c:pt idx="4">
                  <c:v>0.76655348047538197</c:v>
                </c:pt>
                <c:pt idx="5">
                  <c:v>0.70788043478260865</c:v>
                </c:pt>
                <c:pt idx="6">
                  <c:v>0.76876513317191286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3-43C4-9B8E-49265D4B7F82}"/>
            </c:ext>
          </c:extLst>
        </c:ser>
        <c:ser>
          <c:idx val="0"/>
          <c:order val="2"/>
          <c:tx>
            <c:strRef>
              <c:f>Aruandesse2015!$F$57</c:f>
              <c:strCache>
                <c:ptCount val="1"/>
                <c:pt idx="0">
                  <c:v>2015. a. Põhidiagoos 
I61.0-I61.9 (Intratserebraalne hemorraagia e peaajusisene verevalum)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Aruandesse2015!$F$58:$F$64</c:f>
              <c:numCache>
                <c:formatCode>0%</c:formatCode>
                <c:ptCount val="7"/>
                <c:pt idx="0">
                  <c:v>1</c:v>
                </c:pt>
                <c:pt idx="1">
                  <c:v>0.79411764705882348</c:v>
                </c:pt>
                <c:pt idx="2">
                  <c:v>0.8904109589041096</c:v>
                </c:pt>
                <c:pt idx="3">
                  <c:v>0.82828282828282829</c:v>
                </c:pt>
                <c:pt idx="4">
                  <c:v>0.73643410852713176</c:v>
                </c:pt>
                <c:pt idx="5">
                  <c:v>0.7</c:v>
                </c:pt>
                <c:pt idx="6">
                  <c:v>0.79749999999999999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5-4FC5-9244-A9E4E0B34B78}"/>
            </c:ext>
          </c:extLst>
        </c:ser>
        <c:ser>
          <c:idx val="1"/>
          <c:order val="3"/>
          <c:tx>
            <c:strRef>
              <c:f>Aruandesse2015!$G$57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Aruandesse2015!$G$58:$G$64</c:f>
              <c:numCache>
                <c:formatCode>0%</c:formatCode>
                <c:ptCount val="7"/>
                <c:pt idx="0">
                  <c:v>0.96</c:v>
                </c:pt>
                <c:pt idx="1">
                  <c:v>0.92063492063492058</c:v>
                </c:pt>
                <c:pt idx="2">
                  <c:v>0.80995475113122173</c:v>
                </c:pt>
                <c:pt idx="3">
                  <c:v>0.77858880778588813</c:v>
                </c:pt>
                <c:pt idx="4">
                  <c:v>0.73063973063973064</c:v>
                </c:pt>
                <c:pt idx="5">
                  <c:v>0.71684053651266766</c:v>
                </c:pt>
                <c:pt idx="6">
                  <c:v>0.76113973931494394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5-4FC5-9244-A9E4E0B34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1915797375"/>
        <c:axId val="1915786143"/>
      </c:barChart>
      <c:catAx>
        <c:axId val="19157973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86143"/>
        <c:crosses val="autoZero"/>
        <c:auto val="1"/>
        <c:lblAlgn val="ctr"/>
        <c:lblOffset val="100"/>
        <c:noMultiLvlLbl val="0"/>
      </c:catAx>
      <c:valAx>
        <c:axId val="1915786143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9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651496514571E-2"/>
          <c:y val="0.73397006582230917"/>
          <c:w val="0.83708712620785364"/>
          <c:h val="0.266029934177690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346528112557353E-2"/>
          <c:y val="6.5067060792158266E-2"/>
          <c:w val="0.83844462299355438"/>
          <c:h val="0.6448623533708771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Aruandesse2015!$F$3:$F$5</c:f>
              <c:strCache>
                <c:ptCount val="3"/>
                <c:pt idx="0">
                  <c:v>2015.a. vältimatute insuldi ravijuhtude %, kelle ravi on toimunud kesk-ja piirkondlikes haiglates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B540-4BA6-A6F1-3CF39E0080B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333-436F-8859-19002E2D11FB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540-4BA6-A6F1-3CF39E0080B3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333-436F-8859-19002E2D11FB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540-4BA6-A6F1-3CF39E0080B3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333-436F-8859-19002E2D11FB}"/>
              </c:ext>
            </c:extLst>
          </c:dPt>
          <c:cat>
            <c:multiLvlStrRef>
              <c:f>Aruandesse2015!$A$6:$C$26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Aruandesse2015!$F$6:$F$26</c:f>
              <c:numCache>
                <c:formatCode>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6.4516129032258063E-2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1.1695906432748537E-2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7.1942446043165471E-3</c:v>
                </c:pt>
                <c:pt idx="20">
                  <c:v>1.0250569476082005E-2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33-436F-8859-19002E2D1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331856"/>
        <c:axId val="30433241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Aruandesse2015!$A$6:$C$26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Aruandesse2015!$G$6:$G$26</c:f>
              <c:numCache>
                <c:formatCode>0%</c:formatCode>
                <c:ptCount val="21"/>
                <c:pt idx="0">
                  <c:v>0.76507164098404978</c:v>
                </c:pt>
                <c:pt idx="1">
                  <c:v>0.76507164098404978</c:v>
                </c:pt>
                <c:pt idx="2">
                  <c:v>0.76507164098404978</c:v>
                </c:pt>
                <c:pt idx="3">
                  <c:v>0.76507164098404978</c:v>
                </c:pt>
                <c:pt idx="4">
                  <c:v>0.76507164098404978</c:v>
                </c:pt>
                <c:pt idx="5">
                  <c:v>0.76507164098404978</c:v>
                </c:pt>
                <c:pt idx="6">
                  <c:v>0.76507164098404978</c:v>
                </c:pt>
                <c:pt idx="7">
                  <c:v>0.76507164098404978</c:v>
                </c:pt>
                <c:pt idx="8">
                  <c:v>0.76507164098404978</c:v>
                </c:pt>
                <c:pt idx="9">
                  <c:v>0.76507164098404978</c:v>
                </c:pt>
                <c:pt idx="10">
                  <c:v>0.76507164098404978</c:v>
                </c:pt>
                <c:pt idx="11">
                  <c:v>0.76507164098404978</c:v>
                </c:pt>
                <c:pt idx="12">
                  <c:v>0.76507164098404978</c:v>
                </c:pt>
                <c:pt idx="13">
                  <c:v>0.76507164098404978</c:v>
                </c:pt>
                <c:pt idx="14">
                  <c:v>0.76507164098404978</c:v>
                </c:pt>
                <c:pt idx="15">
                  <c:v>0.76507164098404978</c:v>
                </c:pt>
                <c:pt idx="16">
                  <c:v>0.76507164098404978</c:v>
                </c:pt>
                <c:pt idx="17">
                  <c:v>0.76507164098404978</c:v>
                </c:pt>
                <c:pt idx="18">
                  <c:v>0.76507164098404978</c:v>
                </c:pt>
                <c:pt idx="19">
                  <c:v>0.76507164098404978</c:v>
                </c:pt>
                <c:pt idx="20">
                  <c:v>0.76507164098404978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33-436F-8859-19002E2D11FB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Aruandesse2015!$A$6:$C$26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Aruandesse2015!$H$6:$H$26</c:f>
              <c:numCache>
                <c:formatCode>0%</c:formatCode>
                <c:ptCount val="2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63-4F73-ABF1-B6A18E57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31856"/>
        <c:axId val="304332416"/>
      </c:lineChart>
      <c:catAx>
        <c:axId val="3043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2416"/>
        <c:crosses val="autoZero"/>
        <c:auto val="1"/>
        <c:lblAlgn val="ctr"/>
        <c:lblOffset val="100"/>
        <c:noMultiLvlLbl val="0"/>
      </c:catAx>
      <c:valAx>
        <c:axId val="304332416"/>
        <c:scaling>
          <c:orientation val="minMax"/>
          <c:max val="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18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5144441896219281"/>
          <c:w val="0.97569018158444476"/>
          <c:h val="0.114035624187753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Aruandesse2015!$F$34</c:f>
              <c:strCache>
                <c:ptCount val="1"/>
                <c:pt idx="0">
                  <c:v>2015.a. vältimatute insuldi ravijuhtude %, kus ravi on toimunud kesk-ja piirkondlikes haiglates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32E-4E84-9B10-43699D2473B6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32E-4E84-9B10-43699D2473B6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32E-4E84-9B10-43699D2473B6}"/>
              </c:ext>
            </c:extLst>
          </c:dPt>
          <c:cat>
            <c:strLit>
              <c:ptCount val="1"/>
              <c:pt idx="0">
                <c:v>Kokku:</c:v>
              </c:pt>
            </c:strLit>
          </c:cat>
          <c:val>
            <c:numLit>
              <c:formatCode>0%</c:formatCode>
              <c:ptCount val="1"/>
              <c:pt idx="0">
                <c:v>0.76507164098404978</c:v>
              </c:pt>
            </c:numLit>
          </c:val>
          <c:extLst>
            <c:ext xmlns:c16="http://schemas.microsoft.com/office/drawing/2014/chart" uri="{C3380CC4-5D6E-409C-BE32-E72D297353CC}">
              <c16:uniqueId val="{00000006-E32E-4E84-9B10-43699D247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3524112"/>
        <c:axId val="193524672"/>
      </c:barChart>
      <c:lineChart>
        <c:grouping val="stacked"/>
        <c:varyColors val="0"/>
        <c:ser>
          <c:idx val="0"/>
          <c:order val="1"/>
          <c:tx>
            <c:v>Indikaatori eemärk</c:v>
          </c:tx>
          <c:cat>
            <c:strLit>
              <c:ptCount val="1"/>
              <c:pt idx="0">
                <c:v>Kokku:</c:v>
              </c:pt>
            </c:strLit>
          </c:cat>
          <c:val>
            <c:numLit>
              <c:formatCode>0%</c:formatCode>
              <c:ptCount val="1"/>
              <c:pt idx="0">
                <c:v>0.9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E32E-4E84-9B10-43699D247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24112"/>
        <c:axId val="193524672"/>
      </c:lineChart>
      <c:catAx>
        <c:axId val="1935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672"/>
        <c:crosses val="autoZero"/>
        <c:auto val="1"/>
        <c:lblAlgn val="ctr"/>
        <c:lblOffset val="100"/>
        <c:noMultiLvlLbl val="0"/>
      </c:catAx>
      <c:valAx>
        <c:axId val="1935246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112"/>
        <c:crosses val="autoZero"/>
        <c:crossBetween val="between"/>
        <c:majorUnit val="0.1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80839895014E-2"/>
          <c:y val="0.80904644241645529"/>
          <c:w val="0.91085148731408572"/>
          <c:h val="0.15048946287571796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2015.a. vältimatute insuldi ravijuhtude %, kus ravi on toimunud kesk-ja piirkondlikes haiglates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Aruandesse2015!$F$57</c:f>
              <c:strCache>
                <c:ptCount val="1"/>
                <c:pt idx="0">
                  <c:v>2015. a. Põhidiagoos 
I61.0-I61.9 (Intratserebraalne hemorraagia e peaajusisene verevalum)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Aruandesse2015!$F$58:$F$64</c:f>
              <c:numCache>
                <c:formatCode>0%</c:formatCode>
                <c:ptCount val="7"/>
                <c:pt idx="0">
                  <c:v>1</c:v>
                </c:pt>
                <c:pt idx="1">
                  <c:v>0.79411764705882348</c:v>
                </c:pt>
                <c:pt idx="2">
                  <c:v>0.8904109589041096</c:v>
                </c:pt>
                <c:pt idx="3">
                  <c:v>0.82828282828282829</c:v>
                </c:pt>
                <c:pt idx="4">
                  <c:v>0.73643410852713176</c:v>
                </c:pt>
                <c:pt idx="5">
                  <c:v>0.7</c:v>
                </c:pt>
                <c:pt idx="6">
                  <c:v>0.79749999999999999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B5-4AD3-BF37-DF142C44AA19}"/>
            </c:ext>
          </c:extLst>
        </c:ser>
        <c:ser>
          <c:idx val="5"/>
          <c:order val="1"/>
          <c:tx>
            <c:strRef>
              <c:f>Aruandesse2015!$G$57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Aruandesse2015!$G$58:$G$64</c:f>
              <c:numCache>
                <c:formatCode>0%</c:formatCode>
                <c:ptCount val="7"/>
                <c:pt idx="0">
                  <c:v>0.96</c:v>
                </c:pt>
                <c:pt idx="1">
                  <c:v>0.92063492063492058</c:v>
                </c:pt>
                <c:pt idx="2">
                  <c:v>0.80995475113122173</c:v>
                </c:pt>
                <c:pt idx="3">
                  <c:v>0.77858880778588813</c:v>
                </c:pt>
                <c:pt idx="4">
                  <c:v>0.73063973063973064</c:v>
                </c:pt>
                <c:pt idx="5">
                  <c:v>0.71684053651266766</c:v>
                </c:pt>
                <c:pt idx="6">
                  <c:v>0.76113973931494394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5-4AD3-BF37-DF142C44A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5797375"/>
        <c:axId val="1915786143"/>
      </c:barChart>
      <c:catAx>
        <c:axId val="19157973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86143"/>
        <c:crosses val="autoZero"/>
        <c:auto val="1"/>
        <c:lblAlgn val="ctr"/>
        <c:lblOffset val="100"/>
        <c:noMultiLvlLbl val="0"/>
      </c:catAx>
      <c:valAx>
        <c:axId val="1915786143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9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07327209098862"/>
          <c:y val="0.84731824605840356"/>
          <c:w val="0.82163123359580048"/>
          <c:h val="0.13403373529357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462119432873088E-2"/>
          <c:y val="0.12116192618779797"/>
          <c:w val="0.85972546448993548"/>
          <c:h val="0.58148803561197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Aruandesse2017!$F$34</c:f>
              <c:strCache>
                <c:ptCount val="1"/>
                <c:pt idx="0">
                  <c:v>2017.a. ägeda insuldiga patsiendid, kelle ravi on toimunud kesk- või piirkondlikes haiglates, osakaal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Aruandesse2019!$A$34</c:f>
              <c:strCache>
                <c:ptCount val="1"/>
                <c:pt idx="0">
                  <c:v>HVA haiglad</c:v>
                </c:pt>
              </c:strCache>
            </c:strRef>
          </c:cat>
          <c:val>
            <c:numRef>
              <c:f>Aruandesse2017!$F$37</c:f>
              <c:numCache>
                <c:formatCode>0%</c:formatCode>
                <c:ptCount val="1"/>
                <c:pt idx="0">
                  <c:v>0.80489160644802671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81-4845-A65E-E0ED29A83E6F}"/>
            </c:ext>
          </c:extLst>
        </c:ser>
        <c:ser>
          <c:idx val="1"/>
          <c:order val="2"/>
          <c:tx>
            <c:v>2018.a. ägeda insuldiga patsiendid, kelle ravi on toimunud kesk- või piirkondlikes haiglates, osakaal</c:v>
          </c:tx>
          <c:spPr>
            <a:solidFill>
              <a:srgbClr val="CBDB2A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95B-4B3C-A8A1-48B1A917896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95B-4B3C-A8A1-48B1A91789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Kokku:</c:v>
              </c:pt>
            </c:strLit>
          </c:cat>
          <c:val>
            <c:numLit>
              <c:formatCode>General</c:formatCode>
              <c:ptCount val="1"/>
              <c:pt idx="0">
                <c:v>0.82068769536800223</c:v>
              </c:pt>
            </c:numLit>
          </c:val>
          <c:extLst>
            <c:ext xmlns:c16="http://schemas.microsoft.com/office/drawing/2014/chart" uri="{C3380CC4-5D6E-409C-BE32-E72D297353CC}">
              <c16:uniqueId val="{00000008-395B-4B3C-A8A1-48B1A9178961}"/>
            </c:ext>
          </c:extLst>
        </c:ser>
        <c:ser>
          <c:idx val="3"/>
          <c:order val="3"/>
          <c:tx>
            <c:strRef>
              <c:f>Aruandesse2019!$F$34</c:f>
              <c:strCache>
                <c:ptCount val="1"/>
                <c:pt idx="0">
                  <c:v>2019.a. ägeda insuldiga patsiendid, kelle ravi on toimunud kesk- või piirkondlikes haiglates,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395B-4B3C-A8A1-48B1A9178961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395B-4B3C-A8A1-48B1A9178961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395B-4B3C-A8A1-48B1A917896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Aruandesse2019!$M$27</c:f>
                <c:numCache>
                  <c:formatCode>General</c:formatCode>
                  <c:ptCount val="1"/>
                  <c:pt idx="0">
                    <c:v>1.1384361519120478E-2</c:v>
                  </c:pt>
                </c:numCache>
              </c:numRef>
            </c:plus>
            <c:minus>
              <c:numRef>
                <c:f>Aruandesse2019!$L$27</c:f>
                <c:numCache>
                  <c:formatCode>General</c:formatCode>
                  <c:ptCount val="1"/>
                  <c:pt idx="0">
                    <c:v>1.2140218024152216E-2</c:v>
                  </c:pt>
                </c:numCache>
              </c:numRef>
            </c:minus>
          </c:errBars>
          <c:cat>
            <c:strLit>
              <c:ptCount val="1"/>
              <c:pt idx="0">
                <c:v>Kokku:</c:v>
              </c:pt>
            </c:strLit>
          </c:cat>
          <c:val>
            <c:numRef>
              <c:f>Aruandesse2019!$F$37</c:f>
              <c:numCache>
                <c:formatCode>0%</c:formatCode>
                <c:ptCount val="1"/>
                <c:pt idx="0">
                  <c:v>0.84953508030431102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5B-4B3C-A8A1-48B1A9178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24112"/>
        <c:axId val="193524672"/>
      </c:barChart>
      <c:lineChart>
        <c:grouping val="stacked"/>
        <c:varyColors val="0"/>
        <c:ser>
          <c:idx val="0"/>
          <c:order val="0"/>
          <c:tx>
            <c:v>Indikaatori eemärk (90%)</c:v>
          </c:tx>
          <c:marker>
            <c:symbol val="diamond"/>
            <c:size val="8"/>
            <c:spPr>
              <a:ln>
                <a:noFill/>
              </a:ln>
            </c:spPr>
          </c:marker>
          <c:cat>
            <c:strRef>
              <c:f>Aruandesse2019!$A$34</c:f>
              <c:strCache>
                <c:ptCount val="1"/>
                <c:pt idx="0">
                  <c:v>HVA haiglad</c:v>
                </c:pt>
              </c:strCache>
            </c:strRef>
          </c:cat>
          <c:val>
            <c:numRef>
              <c:f>Aruandesse2019!$H$37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95B-4B3C-A8A1-48B1A9178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24112"/>
        <c:axId val="193524672"/>
      </c:lineChart>
      <c:catAx>
        <c:axId val="19352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524672"/>
        <c:crosses val="autoZero"/>
        <c:auto val="1"/>
        <c:lblAlgn val="ctr"/>
        <c:lblOffset val="100"/>
        <c:noMultiLvlLbl val="0"/>
      </c:catAx>
      <c:valAx>
        <c:axId val="1935246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112"/>
        <c:crosses val="autoZero"/>
        <c:crossBetween val="between"/>
        <c:majorUnit val="0.1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325828257259153E-2"/>
          <c:y val="0.79221517984053547"/>
          <c:w val="0.9707365515942985"/>
          <c:h val="0.15807255388654196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11331800370024E-2"/>
          <c:y val="8.2909964917210144E-2"/>
          <c:w val="0.90560040127779573"/>
          <c:h val="0.68328241356944053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Aruandesse2019!$F$57</c:f>
              <c:strCache>
                <c:ptCount val="1"/>
                <c:pt idx="0">
                  <c:v>Põhi-
diagnoos 
I61.0-I61.9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19-44</c:v>
              </c:pt>
              <c:pt idx="1">
                <c:v>45-54</c:v>
              </c:pt>
              <c:pt idx="2">
                <c:v>55-64</c:v>
              </c:pt>
              <c:pt idx="3">
                <c:v>65-74</c:v>
              </c:pt>
              <c:pt idx="4">
                <c:v>75-84</c:v>
              </c:pt>
              <c:pt idx="5">
                <c:v>≥85</c:v>
              </c:pt>
              <c:pt idx="6">
                <c:v>Kokku:</c:v>
              </c:pt>
            </c:strLit>
          </c:cat>
          <c:val>
            <c:numRef>
              <c:f>Aruandesse2019!$F$58:$F$64</c:f>
              <c:numCache>
                <c:formatCode>0%</c:formatCode>
                <c:ptCount val="7"/>
                <c:pt idx="0">
                  <c:v>0.7857142857142857</c:v>
                </c:pt>
                <c:pt idx="1">
                  <c:v>0.967741935483871</c:v>
                </c:pt>
                <c:pt idx="2">
                  <c:v>0.83823529411764708</c:v>
                </c:pt>
                <c:pt idx="3">
                  <c:v>0.79120879120879117</c:v>
                </c:pt>
                <c:pt idx="4">
                  <c:v>0.75490196078431371</c:v>
                </c:pt>
                <c:pt idx="5">
                  <c:v>0.83050847457627119</c:v>
                </c:pt>
                <c:pt idx="6">
                  <c:v>0.81095890410958904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A-4613-B86C-86F402468772}"/>
            </c:ext>
          </c:extLst>
        </c:ser>
        <c:ser>
          <c:idx val="0"/>
          <c:order val="1"/>
          <c:tx>
            <c:v> Intratserebraalne hemorraagia e peaajusisene verevalum 2018.a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19-44</c:v>
              </c:pt>
              <c:pt idx="1">
                <c:v>45-54</c:v>
              </c:pt>
              <c:pt idx="2">
                <c:v>55-64</c:v>
              </c:pt>
              <c:pt idx="3">
                <c:v>65-74</c:v>
              </c:pt>
              <c:pt idx="4">
                <c:v>75-84</c:v>
              </c:pt>
              <c:pt idx="5">
                <c:v>≥85</c:v>
              </c:pt>
              <c:pt idx="6">
                <c:v>Kokku:</c:v>
              </c:pt>
            </c:strLit>
          </c:cat>
          <c:val>
            <c:numLit>
              <c:formatCode>General</c:formatCode>
              <c:ptCount val="7"/>
              <c:pt idx="0">
                <c:v>0.81818181818181823</c:v>
              </c:pt>
              <c:pt idx="1">
                <c:v>0.94736842105263153</c:v>
              </c:pt>
              <c:pt idx="2">
                <c:v>0.86046511627906974</c:v>
              </c:pt>
              <c:pt idx="3">
                <c:v>0.7831325301204819</c:v>
              </c:pt>
              <c:pt idx="4">
                <c:v>0.77049180327868849</c:v>
              </c:pt>
              <c:pt idx="5">
                <c:v>0.76470588235294112</c:v>
              </c:pt>
              <c:pt idx="6">
                <c:v>0.79635258358662619</c:v>
              </c:pt>
            </c:numLit>
          </c:val>
          <c:extLst>
            <c:ext xmlns:c16="http://schemas.microsoft.com/office/drawing/2014/chart" uri="{C3380CC4-5D6E-409C-BE32-E72D297353CC}">
              <c16:uniqueId val="{00000001-8EBA-4613-B86C-86F402468772}"/>
            </c:ext>
          </c:extLst>
        </c:ser>
        <c:ser>
          <c:idx val="5"/>
          <c:order val="2"/>
          <c:tx>
            <c:strRef>
              <c:f>Aruandesse2019!$G$57</c:f>
              <c:strCache>
                <c:ptCount val="1"/>
                <c:pt idx="0">
                  <c:v>Põhi-
diagnoos 
I63.0-I63.9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19-44</c:v>
              </c:pt>
              <c:pt idx="1">
                <c:v>45-54</c:v>
              </c:pt>
              <c:pt idx="2">
                <c:v>55-64</c:v>
              </c:pt>
              <c:pt idx="3">
                <c:v>65-74</c:v>
              </c:pt>
              <c:pt idx="4">
                <c:v>75-84</c:v>
              </c:pt>
              <c:pt idx="5">
                <c:v>≥85</c:v>
              </c:pt>
              <c:pt idx="6">
                <c:v>Kokku:</c:v>
              </c:pt>
            </c:strLit>
          </c:cat>
          <c:val>
            <c:numRef>
              <c:f>Aruandesse2019!$G$58:$G$64</c:f>
              <c:numCache>
                <c:formatCode>0%</c:formatCode>
                <c:ptCount val="7"/>
                <c:pt idx="0">
                  <c:v>0.98360655737704916</c:v>
                </c:pt>
                <c:pt idx="1">
                  <c:v>0.96</c:v>
                </c:pt>
                <c:pt idx="2">
                  <c:v>0.87906976744186049</c:v>
                </c:pt>
                <c:pt idx="3">
                  <c:v>0.88306451612903225</c:v>
                </c:pt>
                <c:pt idx="4">
                  <c:v>0.84109589041095889</c:v>
                </c:pt>
                <c:pt idx="5">
                  <c:v>0.80503978779840846</c:v>
                </c:pt>
                <c:pt idx="6">
                  <c:v>0.85395728643216084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A-4613-B86C-86F402468772}"/>
            </c:ext>
          </c:extLst>
        </c:ser>
        <c:ser>
          <c:idx val="1"/>
          <c:order val="3"/>
          <c:tx>
            <c:v>  Peaajuinfarkt 2018.a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19-44</c:v>
              </c:pt>
              <c:pt idx="1">
                <c:v>45-54</c:v>
              </c:pt>
              <c:pt idx="2">
                <c:v>55-64</c:v>
              </c:pt>
              <c:pt idx="3">
                <c:v>65-74</c:v>
              </c:pt>
              <c:pt idx="4">
                <c:v>75-84</c:v>
              </c:pt>
              <c:pt idx="5">
                <c:v>≥85</c:v>
              </c:pt>
              <c:pt idx="6">
                <c:v>Kokku:</c:v>
              </c:pt>
            </c:strLit>
          </c:cat>
          <c:val>
            <c:numLit>
              <c:formatCode>General</c:formatCode>
              <c:ptCount val="7"/>
              <c:pt idx="0">
                <c:v>0.96</c:v>
              </c:pt>
              <c:pt idx="1">
                <c:v>0.89189189189189189</c:v>
              </c:pt>
              <c:pt idx="2">
                <c:v>0.8457831325301205</c:v>
              </c:pt>
              <c:pt idx="3">
                <c:v>0.84738955823293172</c:v>
              </c:pt>
              <c:pt idx="4">
                <c:v>0.80244755244755239</c:v>
              </c:pt>
              <c:pt idx="5">
                <c:v>0.79806362378976492</c:v>
              </c:pt>
              <c:pt idx="6">
                <c:v>0.82319749216300941</c:v>
              </c:pt>
            </c:numLit>
          </c:val>
          <c:extLst>
            <c:ext xmlns:c16="http://schemas.microsoft.com/office/drawing/2014/chart" uri="{C3380CC4-5D6E-409C-BE32-E72D297353CC}">
              <c16:uniqueId val="{00000003-8EBA-4613-B86C-86F402468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1915797375"/>
        <c:axId val="1915786143"/>
      </c:barChart>
      <c:catAx>
        <c:axId val="19157973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86143"/>
        <c:crosses val="autoZero"/>
        <c:auto val="1"/>
        <c:lblAlgn val="ctr"/>
        <c:lblOffset val="100"/>
        <c:noMultiLvlLbl val="0"/>
      </c:catAx>
      <c:valAx>
        <c:axId val="1915786143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9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150114733505874E-2"/>
          <c:y val="0.7922248607042649"/>
          <c:w val="0.96401730975607536"/>
          <c:h val="0.17301772506490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923495313587863E-2"/>
          <c:y val="7.5379735914178375E-2"/>
          <c:w val="0.83653353872416769"/>
          <c:h val="0.5565404704498013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Aruandesse2018!$F$3:$F$5</c:f>
              <c:strCache>
                <c:ptCount val="3"/>
                <c:pt idx="0">
                  <c:v>2018.a. ägeda insuldiga patsiendid, kelle ravi on toimunud kesk- ja piirkondlikes haiglates,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  <a:softEdge rad="0"/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E40-4AA1-BD6D-40D97AAB3F78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7E40-4AA1-BD6D-40D97AAB3F7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E40-4AA1-BD6D-40D97AAB3F78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Aruandesse2018!$M$6:$M$26</c15:sqref>
                    </c15:fullRef>
                  </c:ext>
                </c:extLst>
                <c:f>(Aruandesse2018!$M$14,Aruandesse2018!$M$16:$M$19,Aruandesse2018!$M$24,Aruandesse2018!$M$26)</c:f>
                <c:numCache>
                  <c:formatCode>General</c:formatCode>
                  <c:ptCount val="7"/>
                  <c:pt idx="0">
                    <c:v>0.26849955949374971</c:v>
                  </c:pt>
                  <c:pt idx="1">
                    <c:v>8.6526778769806856E-2</c:v>
                  </c:pt>
                  <c:pt idx="2">
                    <c:v>5.5222877950508453E-2</c:v>
                  </c:pt>
                  <c:pt idx="3">
                    <c:v>8.2893131962354941E-2</c:v>
                  </c:pt>
                  <c:pt idx="4">
                    <c:v>0.20103314061225466</c:v>
                  </c:pt>
                  <c:pt idx="5">
                    <c:v>7.1634336467754384E-2</c:v>
                  </c:pt>
                  <c:pt idx="6">
                    <c:v>1.4042218666042685E-2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Aruandesse2018!$L$6:$L$26</c15:sqref>
                    </c15:fullRef>
                  </c:ext>
                </c:extLst>
                <c:f>(Aruandesse2018!$L$14,Aruandesse2018!$L$16:$L$19,Aruandesse2018!$L$24,Aruandesse2018!$L$26)</c:f>
                <c:numCache>
                  <c:formatCode>General</c:formatCode>
                  <c:ptCount val="7"/>
                  <c:pt idx="0">
                    <c:v>0.11058787422963479</c:v>
                  </c:pt>
                  <c:pt idx="1">
                    <c:v>1.6796480378204512E-2</c:v>
                  </c:pt>
                  <c:pt idx="2">
                    <c:v>1.6106766051837338E-2</c:v>
                  </c:pt>
                  <c:pt idx="3">
                    <c:v>3.5712722485938694E-2</c:v>
                  </c:pt>
                  <c:pt idx="4">
                    <c:v>7.2133453812161963E-2</c:v>
                  </c:pt>
                  <c:pt idx="5">
                    <c:v>2.1308566359577074E-2</c:v>
                  </c:pt>
                  <c:pt idx="6">
                    <c:v>8.3520086326121703E-3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Aruandesse2018!$A$6:$C$26</c15:sqref>
                  </c15:fullRef>
                </c:ext>
              </c:extLst>
              <c:f>(Aruandesse2018!$A$14:$C$14,Aruandesse2018!$A$16:$C$19,Aruandesse2018!$A$24:$C$24,Aruandesse2018!$A$26:$C$26)</c:f>
              <c:multiLvlStrCache>
                <c:ptCount val="7"/>
                <c:lvl>
                  <c:pt idx="0">
                    <c:v>Hiiumaa Haigla</c:v>
                  </c:pt>
                  <c:pt idx="1">
                    <c:v>Järvamaa Haigla</c:v>
                  </c:pt>
                  <c:pt idx="2">
                    <c:v>Kuressaare Haigla</c:v>
                  </c:pt>
                  <c:pt idx="3">
                    <c:v>Lõuna-Eesti Haigla</c:v>
                  </c:pt>
                  <c:pt idx="4">
                    <c:v>Läänemaa Haigla</c:v>
                  </c:pt>
                  <c:pt idx="5">
                    <c:v>Valga Haigla</c:v>
                  </c:pt>
                  <c:pt idx="6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Aruandesse2018!$F$6:$F$26</c15:sqref>
                  </c15:fullRef>
                </c:ext>
              </c:extLst>
              <c:f>(Aruandesse2018!$F$14,Aruandesse2018!$F$16:$F$19,Aruandesse2018!$F$24,Aruandesse2018!$F$26)</c:f>
              <c:numCache>
                <c:formatCode>0%</c:formatCode>
                <c:ptCount val="7"/>
                <c:pt idx="0">
                  <c:v>0.15384615384615385</c:v>
                </c:pt>
                <c:pt idx="1">
                  <c:v>2.0408163265306121E-2</c:v>
                </c:pt>
                <c:pt idx="2">
                  <c:v>2.2222222222222223E-2</c:v>
                </c:pt>
                <c:pt idx="3">
                  <c:v>5.8823529411764705E-2</c:v>
                </c:pt>
                <c:pt idx="4">
                  <c:v>0.1</c:v>
                </c:pt>
                <c:pt idx="5">
                  <c:v>2.9411764705882353E-2</c:v>
                </c:pt>
                <c:pt idx="6">
                  <c:v>2.0186335403726708E-2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Aruandesse2018!$F$8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Aruandesse2018!$F$9</c15:sqref>
                  <c15:invertIfNegative val="0"/>
                  <c15:bubble3D val="0"/>
                </c15:categoryFilterException>
                <c15:categoryFilterException>
                  <c15:sqref>Aruandesse2018!$F$13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7E40-4AA1-BD6D-40D97AAB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331856"/>
        <c:axId val="304332416"/>
      </c:barChart>
      <c:lineChart>
        <c:grouping val="standard"/>
        <c:varyColors val="0"/>
        <c:ser>
          <c:idx val="1"/>
          <c:order val="1"/>
          <c:tx>
            <c:strRef>
              <c:f>Aruandesse2017!$F$3</c:f>
              <c:strCache>
                <c:ptCount val="1"/>
                <c:pt idx="0">
                  <c:v>2017.a. ägeda insuldiga patsiendid, kelle ravi on toimunud kesk- ja piirkondlikes haiglates,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Aruandesse2017!$A$6:$C$26</c15:sqref>
                  </c15:fullRef>
                </c:ext>
              </c:extLst>
              <c:f>(Aruandesse2017!$A$14:$C$14,Aruandesse2017!$A$16:$C$19,Aruandesse2017!$A$24:$C$24,Aruandesse2017!$A$26:$C$26)</c:f>
              <c:multiLvlStrCache>
                <c:ptCount val="7"/>
                <c:lvl>
                  <c:pt idx="0">
                    <c:v>Hiiumaa Haigla</c:v>
                  </c:pt>
                  <c:pt idx="1">
                    <c:v>Järvamaa Haigla</c:v>
                  </c:pt>
                  <c:pt idx="2">
                    <c:v>Kuressaare Haigla</c:v>
                  </c:pt>
                  <c:pt idx="3">
                    <c:v>Lõuna-Eesti Haigla</c:v>
                  </c:pt>
                  <c:pt idx="4">
                    <c:v>Läänemaa Haigla</c:v>
                  </c:pt>
                  <c:pt idx="5">
                    <c:v>Valga Haigla</c:v>
                  </c:pt>
                  <c:pt idx="6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Aruandesse2017!$F$6:$F$26</c15:sqref>
                  </c15:fullRef>
                </c:ext>
              </c:extLst>
              <c:f>(Aruandesse2017!$F$14,Aruandesse2017!$F$16:$F$19,Aruandesse2017!$F$24,Aruandesse2017!$F$26)</c:f>
              <c:numCache>
                <c:formatCode>0%</c:formatCode>
                <c:ptCount val="7"/>
                <c:pt idx="0">
                  <c:v>0.2</c:v>
                </c:pt>
                <c:pt idx="1">
                  <c:v>1.4084507042253521E-2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1.4492753623188406E-2</c:v>
                </c:pt>
                <c:pt idx="6">
                  <c:v>1.4044943820224719E-2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40-4AA1-BD6D-40D97AAB3F78}"/>
            </c:ext>
          </c:extLst>
        </c:ser>
        <c:ser>
          <c:idx val="2"/>
          <c:order val="2"/>
          <c:tx>
            <c:v>2018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Aruandesse2017!$A$6:$C$26</c15:sqref>
                  </c15:fullRef>
                </c:ext>
              </c:extLst>
              <c:f>(Aruandesse2017!$A$14:$C$14,Aruandesse2017!$A$16:$C$19,Aruandesse2017!$A$24:$C$24,Aruandesse2017!$A$26:$C$26)</c:f>
              <c:multiLvlStrCache>
                <c:ptCount val="7"/>
                <c:lvl>
                  <c:pt idx="0">
                    <c:v>Hiiumaa Haigla</c:v>
                  </c:pt>
                  <c:pt idx="1">
                    <c:v>Järvamaa Haigla</c:v>
                  </c:pt>
                  <c:pt idx="2">
                    <c:v>Kuressaare Haigla</c:v>
                  </c:pt>
                  <c:pt idx="3">
                    <c:v>Lõuna-Eesti Haigla</c:v>
                  </c:pt>
                  <c:pt idx="4">
                    <c:v>Läänemaa Haigla</c:v>
                  </c:pt>
                  <c:pt idx="5">
                    <c:v>Valga Haigla</c:v>
                  </c:pt>
                  <c:pt idx="6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Aruandesse2018!$H$6:$H$26</c15:sqref>
                  </c15:fullRef>
                </c:ext>
              </c:extLst>
              <c:f>(Aruandesse2018!$H$14,Aruandesse2018!$H$16:$H$19,Aruandesse2018!$H$24,Aruandesse2018!$H$26)</c:f>
              <c:numCache>
                <c:formatCode>0%</c:formatCode>
                <c:ptCount val="7"/>
                <c:pt idx="0">
                  <c:v>0.82068769536800223</c:v>
                </c:pt>
                <c:pt idx="1">
                  <c:v>0.82068769536800223</c:v>
                </c:pt>
                <c:pt idx="2">
                  <c:v>0.82068769536800223</c:v>
                </c:pt>
                <c:pt idx="3">
                  <c:v>0.82068769536800223</c:v>
                </c:pt>
                <c:pt idx="4">
                  <c:v>0.82068769536800223</c:v>
                </c:pt>
                <c:pt idx="5">
                  <c:v>0.82068769536800223</c:v>
                </c:pt>
                <c:pt idx="6">
                  <c:v>0.82068769536800223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40-4AA1-BD6D-40D97AAB3F78}"/>
            </c:ext>
          </c:extLst>
        </c:ser>
        <c:ser>
          <c:idx val="4"/>
          <c:order val="3"/>
          <c:tx>
            <c:v>2017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Aruandesse2017!$A$6:$C$26</c15:sqref>
                  </c15:fullRef>
                </c:ext>
              </c:extLst>
              <c:f>(Aruandesse2017!$A$14:$C$14,Aruandesse2017!$A$16:$C$19,Aruandesse2017!$A$24:$C$24,Aruandesse2017!$A$26:$C$26)</c:f>
              <c:multiLvlStrCache>
                <c:ptCount val="7"/>
                <c:lvl>
                  <c:pt idx="0">
                    <c:v>Hiiumaa Haigla</c:v>
                  </c:pt>
                  <c:pt idx="1">
                    <c:v>Järvamaa Haigla</c:v>
                  </c:pt>
                  <c:pt idx="2">
                    <c:v>Kuressaare Haigla</c:v>
                  </c:pt>
                  <c:pt idx="3">
                    <c:v>Lõuna-Eesti Haigla</c:v>
                  </c:pt>
                  <c:pt idx="4">
                    <c:v>Läänemaa Haigla</c:v>
                  </c:pt>
                  <c:pt idx="5">
                    <c:v>Valga Haigla</c:v>
                  </c:pt>
                  <c:pt idx="6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Aruandesse2017!$H$6:$H$26</c15:sqref>
                  </c15:fullRef>
                </c:ext>
              </c:extLst>
              <c:f>(Aruandesse2017!$H$14,Aruandesse2017!$H$16:$H$19,Aruandesse2017!$H$24,Aruandesse2017!$H$26)</c:f>
              <c:numCache>
                <c:formatCode>0%</c:formatCode>
                <c:ptCount val="7"/>
                <c:pt idx="0">
                  <c:v>0.80489160644802671</c:v>
                </c:pt>
                <c:pt idx="1">
                  <c:v>0.80489160644802671</c:v>
                </c:pt>
                <c:pt idx="2">
                  <c:v>0.80489160644802671</c:v>
                </c:pt>
                <c:pt idx="3">
                  <c:v>0.80489160644802671</c:v>
                </c:pt>
                <c:pt idx="4">
                  <c:v>0.80489160644802671</c:v>
                </c:pt>
                <c:pt idx="5">
                  <c:v>0.80489160644802671</c:v>
                </c:pt>
                <c:pt idx="6">
                  <c:v>0.80489160644802671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40-4AA1-BD6D-40D97AAB3F78}"/>
            </c:ext>
          </c:extLst>
        </c:ser>
        <c:ser>
          <c:idx val="0"/>
          <c:order val="4"/>
          <c:tx>
            <c:v>Indikaatori eesmärk (90%)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Aruandesse2017!$A$6:$C$26</c15:sqref>
                  </c15:fullRef>
                </c:ext>
              </c:extLst>
              <c:f>(Aruandesse2017!$A$14:$C$14,Aruandesse2017!$A$16:$C$19,Aruandesse2017!$A$24:$C$24,Aruandesse2017!$A$26:$C$26)</c:f>
              <c:multiLvlStrCache>
                <c:ptCount val="7"/>
                <c:lvl>
                  <c:pt idx="0">
                    <c:v>Hiiumaa Haigla</c:v>
                  </c:pt>
                  <c:pt idx="1">
                    <c:v>Järvamaa Haigla</c:v>
                  </c:pt>
                  <c:pt idx="2">
                    <c:v>Kuressaare Haigla</c:v>
                  </c:pt>
                  <c:pt idx="3">
                    <c:v>Lõuna-Eesti Haigla</c:v>
                  </c:pt>
                  <c:pt idx="4">
                    <c:v>Läänemaa Haigla</c:v>
                  </c:pt>
                  <c:pt idx="5">
                    <c:v>Valga Haigla</c:v>
                  </c:pt>
                  <c:pt idx="6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Aruandesse2018!$I$6:$I$26</c15:sqref>
                  </c15:fullRef>
                </c:ext>
              </c:extLst>
              <c:f>(Aruandesse2018!$I$14,Aruandesse2018!$I$16:$I$19,Aruandesse2018!$I$24,Aruandesse2018!$I$26)</c:f>
              <c:numCache>
                <c:formatCode>0%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40-4AA1-BD6D-40D97AAB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31856"/>
        <c:axId val="304332416"/>
      </c:lineChart>
      <c:catAx>
        <c:axId val="3043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2416"/>
        <c:crosses val="autoZero"/>
        <c:auto val="1"/>
        <c:lblAlgn val="ctr"/>
        <c:lblOffset val="100"/>
        <c:noMultiLvlLbl val="0"/>
      </c:catAx>
      <c:valAx>
        <c:axId val="3043324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18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1184124775458042E-3"/>
          <c:y val="0.84878768227187518"/>
          <c:w val="0.99417000908431896"/>
          <c:h val="0.1461840096894526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11331800370024E-2"/>
          <c:y val="8.2909964917210144E-2"/>
          <c:w val="0.90560040127779573"/>
          <c:h val="0.68328241356944053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Aruandesse2018!$F$57</c:f>
              <c:strCache>
                <c:ptCount val="1"/>
                <c:pt idx="0">
                  <c:v>Põhi-
diagnoos 
I61.0-I61.9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Aruandesse2018!$F$58:$F$64</c:f>
              <c:numCache>
                <c:formatCode>0%</c:formatCode>
                <c:ptCount val="7"/>
                <c:pt idx="0">
                  <c:v>0.81818181818181823</c:v>
                </c:pt>
                <c:pt idx="1">
                  <c:v>0.94736842105263153</c:v>
                </c:pt>
                <c:pt idx="2">
                  <c:v>0.86046511627906974</c:v>
                </c:pt>
                <c:pt idx="3">
                  <c:v>0.7831325301204819</c:v>
                </c:pt>
                <c:pt idx="4">
                  <c:v>0.77049180327868849</c:v>
                </c:pt>
                <c:pt idx="5">
                  <c:v>0.76470588235294112</c:v>
                </c:pt>
                <c:pt idx="6">
                  <c:v>0.79635258358662619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7-4CD9-AFC3-727415AA1B6D}"/>
            </c:ext>
          </c:extLst>
        </c:ser>
        <c:ser>
          <c:idx val="0"/>
          <c:order val="1"/>
          <c:tx>
            <c:strRef>
              <c:f>Aruandesse2017!$F$57</c:f>
              <c:strCache>
                <c:ptCount val="1"/>
                <c:pt idx="0">
                  <c:v> Intratserebraalne hemorraagia e peaajusisene verevalum 2017.a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Aruandesse2017!$F$58:$F$64</c:f>
              <c:numCache>
                <c:formatCode>0%</c:formatCode>
                <c:ptCount val="7"/>
                <c:pt idx="0">
                  <c:v>1</c:v>
                </c:pt>
                <c:pt idx="1">
                  <c:v>0.82608695652173914</c:v>
                </c:pt>
                <c:pt idx="2">
                  <c:v>0.86538461538461542</c:v>
                </c:pt>
                <c:pt idx="3">
                  <c:v>0.72289156626506024</c:v>
                </c:pt>
                <c:pt idx="4">
                  <c:v>0.70297029702970293</c:v>
                </c:pt>
                <c:pt idx="5">
                  <c:v>0.69811320754716977</c:v>
                </c:pt>
                <c:pt idx="6">
                  <c:v>0.754601226993865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7-4CD9-AFC3-727415AA1B6D}"/>
            </c:ext>
          </c:extLst>
        </c:ser>
        <c:ser>
          <c:idx val="5"/>
          <c:order val="2"/>
          <c:tx>
            <c:strRef>
              <c:f>Aruandesse2018!$G$57</c:f>
              <c:strCache>
                <c:ptCount val="1"/>
                <c:pt idx="0">
                  <c:v>Põhi-
diagnoos 
I63.0-I63.9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Aruandesse2018!$G$58:$G$64</c:f>
              <c:numCache>
                <c:formatCode>0%</c:formatCode>
                <c:ptCount val="7"/>
                <c:pt idx="0">
                  <c:v>0.96</c:v>
                </c:pt>
                <c:pt idx="1">
                  <c:v>0.89189189189189189</c:v>
                </c:pt>
                <c:pt idx="2">
                  <c:v>0.8457831325301205</c:v>
                </c:pt>
                <c:pt idx="3">
                  <c:v>0.84738955823293172</c:v>
                </c:pt>
                <c:pt idx="4">
                  <c:v>0.80244755244755239</c:v>
                </c:pt>
                <c:pt idx="5">
                  <c:v>0.79806362378976492</c:v>
                </c:pt>
                <c:pt idx="6">
                  <c:v>0.82319749216300941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7-4CD9-AFC3-727415AA1B6D}"/>
            </c:ext>
          </c:extLst>
        </c:ser>
        <c:ser>
          <c:idx val="1"/>
          <c:order val="3"/>
          <c:tx>
            <c:strRef>
              <c:f>Aruandesse2017!$G$57</c:f>
              <c:strCache>
                <c:ptCount val="1"/>
                <c:pt idx="0">
                  <c:v>  Peaajuinfarkt 2017.a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Aruandesse2017!$G$58:$G$64</c:f>
              <c:numCache>
                <c:formatCode>0%</c:formatCode>
                <c:ptCount val="7"/>
                <c:pt idx="0">
                  <c:v>0.97777777777777775</c:v>
                </c:pt>
                <c:pt idx="1">
                  <c:v>0.90566037735849059</c:v>
                </c:pt>
                <c:pt idx="2">
                  <c:v>0.83823529411764708</c:v>
                </c:pt>
                <c:pt idx="3">
                  <c:v>0.82352941176470584</c:v>
                </c:pt>
                <c:pt idx="4">
                  <c:v>0.7831125827814569</c:v>
                </c:pt>
                <c:pt idx="5">
                  <c:v>0.8</c:v>
                </c:pt>
                <c:pt idx="6">
                  <c:v>0.80990220048899753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A7-4CD9-AFC3-727415AA1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1915797375"/>
        <c:axId val="1915786143"/>
      </c:barChart>
      <c:catAx>
        <c:axId val="19157973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86143"/>
        <c:crosses val="autoZero"/>
        <c:auto val="1"/>
        <c:lblAlgn val="ctr"/>
        <c:lblOffset val="100"/>
        <c:noMultiLvlLbl val="0"/>
      </c:catAx>
      <c:valAx>
        <c:axId val="1915786143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9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150114733505874E-2"/>
          <c:y val="0.7922248607042649"/>
          <c:w val="0.96401730975607536"/>
          <c:h val="0.17301772506490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923495313587863E-2"/>
          <c:y val="7.5379735914178375E-2"/>
          <c:w val="0.81835968649921076"/>
          <c:h val="0.6084435576053751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Aruandesse2017!$F$3:$F$5</c:f>
              <c:strCache>
                <c:ptCount val="3"/>
                <c:pt idx="0">
                  <c:v>2017.a. ägeda insuldiga patsiendid, kelle ravi on toimunud kesk- ja piirkondlikes haiglates,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  <a:softEdge rad="0"/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115-4092-9088-C86BC7568AC0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B115-4092-9088-C86BC7568A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115-4092-9088-C86BC7568AC0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Aruandesse2017!$M$6:$M$26</c15:sqref>
                    </c15:fullRef>
                  </c:ext>
                </c:extLst>
                <c:f>(Aruandesse2017!$M$14:$M$16,Aruandesse2017!$M$21,Aruandesse2017!$M$24:$M$26)</c:f>
                <c:numCache>
                  <c:formatCode>General</c:formatCode>
                  <c:ptCount val="7"/>
                  <c:pt idx="0">
                    <c:v>0.252</c:v>
                  </c:pt>
                  <c:pt idx="1">
                    <c:v>0.10152173913043477</c:v>
                  </c:pt>
                  <c:pt idx="2">
                    <c:v>6.1915492957746475E-2</c:v>
                  </c:pt>
                  <c:pt idx="3">
                    <c:v>6.9126984126984134E-2</c:v>
                  </c:pt>
                  <c:pt idx="4">
                    <c:v>6.3507246376811599E-2</c:v>
                  </c:pt>
                  <c:pt idx="5">
                    <c:v>3.375496688741722E-2</c:v>
                  </c:pt>
                  <c:pt idx="6">
                    <c:v>1.195505617977528E-2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Aruandesse2017!$L$6:$L$26</c15:sqref>
                    </c15:fullRef>
                  </c:ext>
                </c:extLst>
                <c:f>(Aruandesse2017!$L$14:$L$16,Aruandesse2017!$L$21,Aruandesse2017!$L$24:$L$26)</c:f>
                <c:numCache>
                  <c:formatCode>General</c:formatCode>
                  <c:ptCount val="7"/>
                  <c:pt idx="0">
                    <c:v>0.129</c:v>
                  </c:pt>
                  <c:pt idx="1">
                    <c:v>3.1478260869565219E-2</c:v>
                  </c:pt>
                  <c:pt idx="2">
                    <c:v>1.1084507042253521E-2</c:v>
                  </c:pt>
                  <c:pt idx="3">
                    <c:v>1.2873015873015873E-2</c:v>
                  </c:pt>
                  <c:pt idx="4">
                    <c:v>1.1492753623188405E-2</c:v>
                  </c:pt>
                  <c:pt idx="5">
                    <c:v>9.2450331125827814E-3</c:v>
                  </c:pt>
                  <c:pt idx="6">
                    <c:v>6.0449438202247185E-3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Aruandesse2017!$A$6:$C$26</c15:sqref>
                  </c15:fullRef>
                </c:ext>
              </c:extLst>
              <c:f>(Aruandesse2017!$A$14:$C$16,Aruandesse2017!$A$21:$C$21,Aruandesse2017!$A$24:$C$26)</c:f>
              <c:multiLvlStrCache>
                <c:ptCount val="7"/>
                <c:lvl>
                  <c:pt idx="0">
                    <c:v>Hiiumaa Haigla</c:v>
                  </c:pt>
                  <c:pt idx="1">
                    <c:v>Jõgeva Haigla</c:v>
                  </c:pt>
                  <c:pt idx="2">
                    <c:v>Järvamaa Haigla</c:v>
                  </c:pt>
                  <c:pt idx="3">
                    <c:v>Narva Haigla</c:v>
                  </c:pt>
                  <c:pt idx="4">
                    <c:v>Valga Haigla</c:v>
                  </c:pt>
                  <c:pt idx="5">
                    <c:v>Viljandi Haigla</c:v>
                  </c:pt>
                  <c:pt idx="6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Aruandesse2017!$F$6:$F$26</c15:sqref>
                  </c15:fullRef>
                </c:ext>
              </c:extLst>
              <c:f>(Aruandesse2017!$F$14:$F$16,Aruandesse2017!$F$21,Aruandesse2017!$F$24:$F$26)</c:f>
              <c:numCache>
                <c:formatCode>0%</c:formatCode>
                <c:ptCount val="7"/>
                <c:pt idx="0">
                  <c:v>0.2</c:v>
                </c:pt>
                <c:pt idx="1">
                  <c:v>4.3478260869565216E-2</c:v>
                </c:pt>
                <c:pt idx="2">
                  <c:v>1.4084507042253521E-2</c:v>
                </c:pt>
                <c:pt idx="3">
                  <c:v>1.5873015873015872E-2</c:v>
                </c:pt>
                <c:pt idx="4">
                  <c:v>1.4492753623188406E-2</c:v>
                </c:pt>
                <c:pt idx="5">
                  <c:v>1.3245033112582781E-2</c:v>
                </c:pt>
                <c:pt idx="6">
                  <c:v>1.4044943820224719E-2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Aruandesse2017!$F$8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Aruandesse2017!$F$9</c15:sqref>
                  <c15:invertIfNegative val="0"/>
                  <c15:bubble3D val="0"/>
                </c15:categoryFilterException>
                <c15:categoryFilterException>
                  <c15:sqref>Aruandesse2017!$F$13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B115-4092-9088-C86BC756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331856"/>
        <c:axId val="304332416"/>
      </c:barChart>
      <c:lineChart>
        <c:grouping val="standard"/>
        <c:varyColors val="0"/>
        <c:ser>
          <c:idx val="1"/>
          <c:order val="1"/>
          <c:tx>
            <c:strRef>
              <c:f>Aruandesse2016!$F$3</c:f>
              <c:strCache>
                <c:ptCount val="1"/>
                <c:pt idx="0">
                  <c:v>2016.a ägeda insuldiga patsiendid, kelle ravi on toimunud kesk-ja piirkondlikes haiglates,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(Aruandesse2015!$A$14:$C$16,Aruandesse2015!$A$21:$C$21,Aruandesse2015!$A$24:$C$26)</c:f>
              <c:multiLvlStrCache>
                <c:ptCount val="7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Narva</c:v>
                  </c:pt>
                  <c:pt idx="4">
                    <c:v>Valga</c:v>
                  </c:pt>
                  <c:pt idx="5">
                    <c:v>Vilj</c:v>
                  </c:pt>
                  <c:pt idx="6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Aruandesse2016!$F$6:$F$26</c15:sqref>
                  </c15:fullRef>
                </c:ext>
              </c:extLst>
              <c:f>(Aruandesse2016!$F$14:$F$16,Aruandesse2016!$F$21,Aruandesse2016!$F$24:$F$26)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1.4925373134328358E-2</c:v>
                </c:pt>
                <c:pt idx="3">
                  <c:v>2.1126760563380281E-2</c:v>
                </c:pt>
                <c:pt idx="4">
                  <c:v>0</c:v>
                </c:pt>
                <c:pt idx="5">
                  <c:v>3.0303030303030304E-2</c:v>
                </c:pt>
                <c:pt idx="6">
                  <c:v>1.5186915887850467E-2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15-4092-9088-C86BC7568AC0}"/>
            </c:ext>
          </c:extLst>
        </c:ser>
        <c:ser>
          <c:idx val="2"/>
          <c:order val="2"/>
          <c:tx>
            <c:v>2017HVA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(Aruandesse2015!$A$14:$C$16,Aruandesse2015!$A$21:$C$21,Aruandesse2015!$A$24:$C$26)</c:f>
              <c:multiLvlStrCache>
                <c:ptCount val="7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Narva</c:v>
                  </c:pt>
                  <c:pt idx="4">
                    <c:v>Valga</c:v>
                  </c:pt>
                  <c:pt idx="5">
                    <c:v>Vilj</c:v>
                  </c:pt>
                  <c:pt idx="6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Aruandesse2017!$H$6:$H$26</c15:sqref>
                  </c15:fullRef>
                </c:ext>
              </c:extLst>
              <c:f>(Aruandesse2017!$H$14:$H$16,Aruandesse2017!$H$21,Aruandesse2017!$H$24:$H$26)</c:f>
              <c:numCache>
                <c:formatCode>0%</c:formatCode>
                <c:ptCount val="7"/>
                <c:pt idx="0">
                  <c:v>0.80489160644802671</c:v>
                </c:pt>
                <c:pt idx="1">
                  <c:v>0.80489160644802671</c:v>
                </c:pt>
                <c:pt idx="2">
                  <c:v>0.80489160644802671</c:v>
                </c:pt>
                <c:pt idx="3">
                  <c:v>0.80489160644802671</c:v>
                </c:pt>
                <c:pt idx="4">
                  <c:v>0.80489160644802671</c:v>
                </c:pt>
                <c:pt idx="5">
                  <c:v>0.80489160644802671</c:v>
                </c:pt>
                <c:pt idx="6">
                  <c:v>0.80489160644802671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15-4092-9088-C86BC7568AC0}"/>
            </c:ext>
          </c:extLst>
        </c:ser>
        <c:ser>
          <c:idx val="4"/>
          <c:order val="3"/>
          <c:tx>
            <c:v>2016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(Aruandesse2015!$A$14:$C$16,Aruandesse2015!$A$21:$C$21,Aruandesse2015!$A$24:$C$26)</c:f>
              <c:multiLvlStrCache>
                <c:ptCount val="7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Narva</c:v>
                  </c:pt>
                  <c:pt idx="4">
                    <c:v>Valga</c:v>
                  </c:pt>
                  <c:pt idx="5">
                    <c:v>Vilj</c:v>
                  </c:pt>
                  <c:pt idx="6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Aruandesse2016!$G$6:$G$26</c15:sqref>
                  </c15:fullRef>
                </c:ext>
              </c:extLst>
              <c:f>(Aruandesse2016!$G$14:$G$16,Aruandesse2016!$G$21,Aruandesse2016!$G$24:$G$26)</c:f>
              <c:numCache>
                <c:formatCode>0%</c:formatCode>
                <c:ptCount val="7"/>
                <c:pt idx="0">
                  <c:v>0.77073701387000271</c:v>
                </c:pt>
                <c:pt idx="1">
                  <c:v>0.77073701387000271</c:v>
                </c:pt>
                <c:pt idx="2">
                  <c:v>0.77073701387000271</c:v>
                </c:pt>
                <c:pt idx="3">
                  <c:v>0.77073701387000271</c:v>
                </c:pt>
                <c:pt idx="4">
                  <c:v>0.77073701387000271</c:v>
                </c:pt>
                <c:pt idx="5">
                  <c:v>0.77073701387000271</c:v>
                </c:pt>
                <c:pt idx="6">
                  <c:v>0.77073701387000271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15-4092-9088-C86BC7568AC0}"/>
            </c:ext>
          </c:extLst>
        </c:ser>
        <c:ser>
          <c:idx val="0"/>
          <c:order val="4"/>
          <c:tx>
            <c:v>Indikaatori eesmärk (90%)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(Aruandesse2015!$A$14:$C$16,Aruandesse2015!$A$21:$C$21,Aruandesse2015!$A$24:$C$26)</c:f>
              <c:multiLvlStrCache>
                <c:ptCount val="7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Narva</c:v>
                  </c:pt>
                  <c:pt idx="4">
                    <c:v>Valga</c:v>
                  </c:pt>
                  <c:pt idx="5">
                    <c:v>Vilj</c:v>
                  </c:pt>
                  <c:pt idx="6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Aruandesse2017!$I$6:$I$26</c15:sqref>
                  </c15:fullRef>
                </c:ext>
              </c:extLst>
              <c:f>(Aruandesse2017!$I$14:$I$16,Aruandesse2017!$I$21,Aruandesse2017!$I$24:$I$26)</c:f>
              <c:numCache>
                <c:formatCode>0%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15-4092-9088-C86BC756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31856"/>
        <c:axId val="304332416"/>
      </c:lineChart>
      <c:catAx>
        <c:axId val="3043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2416"/>
        <c:crosses val="autoZero"/>
        <c:auto val="1"/>
        <c:lblAlgn val="ctr"/>
        <c:lblOffset val="100"/>
        <c:noMultiLvlLbl val="0"/>
      </c:catAx>
      <c:valAx>
        <c:axId val="3043324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18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4537456338443284"/>
          <c:w val="0.91181588975769678"/>
          <c:h val="0.1262996905356481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Aruandesse2017!$F$34</c:f>
              <c:strCache>
                <c:ptCount val="1"/>
                <c:pt idx="0">
                  <c:v>2017.a. ägeda insuldiga patsiendid, kelle ravi on toimunud kesk- või piirkondlikes haiglates,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2DE-4FDA-B0B4-C386721B0B2B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2DE-4FDA-B0B4-C386721B0B2B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2DE-4FDA-B0B4-C386721B0B2B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Aruandesse2017!$M$27</c:f>
                <c:numCache>
                  <c:formatCode>General</c:formatCode>
                  <c:ptCount val="1"/>
                  <c:pt idx="0">
                    <c:v>1.3108393551973241E-2</c:v>
                  </c:pt>
                </c:numCache>
              </c:numRef>
            </c:plus>
            <c:minus>
              <c:numRef>
                <c:f>Aruandesse2017!$L$27</c:f>
                <c:numCache>
                  <c:formatCode>General</c:formatCode>
                  <c:ptCount val="1"/>
                  <c:pt idx="0">
                    <c:v>1.2891606448026671E-2</c:v>
                  </c:pt>
                </c:numCache>
              </c:numRef>
            </c:minus>
          </c:errBars>
          <c:cat>
            <c:strLit>
              <c:ptCount val="1"/>
              <c:pt idx="0">
                <c:v>Kokku:</c:v>
              </c:pt>
            </c:strLit>
          </c:cat>
          <c:val>
            <c:numRef>
              <c:f>Aruandesse2017!$F$37</c:f>
              <c:numCache>
                <c:formatCode>0%</c:formatCode>
                <c:ptCount val="1"/>
                <c:pt idx="0">
                  <c:v>0.80489160644802671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DE-4FDA-B0B4-C386721B0B2B}"/>
            </c:ext>
          </c:extLst>
        </c:ser>
        <c:ser>
          <c:idx val="1"/>
          <c:order val="2"/>
          <c:tx>
            <c:strRef>
              <c:f>Aruandesse2016!$F$34</c:f>
              <c:strCache>
                <c:ptCount val="1"/>
                <c:pt idx="0">
                  <c:v>2016.a ägeda insuldiga patsiendid, kelle ravi on toimunud kesk- või piirkondlikes haiglates, osakaal</c:v>
                </c:pt>
              </c:strCache>
            </c:strRef>
          </c:tx>
          <c:spPr>
            <a:solidFill>
              <a:srgbClr val="CBDB2A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2DE-4FDA-B0B4-C386721B0B2B}"/>
              </c:ext>
            </c:extLst>
          </c:dPt>
          <c:cat>
            <c:strRef>
              <c:f>Aruandesse2015!$A$37</c:f>
              <c:strCache>
                <c:ptCount val="1"/>
                <c:pt idx="0">
                  <c:v>Kokku:</c:v>
                </c:pt>
              </c:strCache>
            </c:strRef>
          </c:cat>
          <c:val>
            <c:numRef>
              <c:f>Aruandesse2016!$F$37</c:f>
              <c:numCache>
                <c:formatCode>0%</c:formatCode>
                <c:ptCount val="1"/>
                <c:pt idx="0">
                  <c:v>0.77073701387000271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DE-4FDA-B0B4-C386721B0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24112"/>
        <c:axId val="193524672"/>
      </c:barChart>
      <c:lineChart>
        <c:grouping val="stacked"/>
        <c:varyColors val="0"/>
        <c:ser>
          <c:idx val="0"/>
          <c:order val="0"/>
          <c:tx>
            <c:v>Indikaatori eemärk (90%)</c:v>
          </c:tx>
          <c:marker>
            <c:symbol val="diamond"/>
            <c:size val="8"/>
            <c:spPr>
              <a:ln>
                <a:noFill/>
              </a:ln>
            </c:spPr>
          </c:marker>
          <c:cat>
            <c:strRef>
              <c:f>Aruandesse2015!$A$37</c:f>
              <c:strCache>
                <c:ptCount val="1"/>
                <c:pt idx="0">
                  <c:v>Kokku:</c:v>
                </c:pt>
              </c:strCache>
            </c:strRef>
          </c:cat>
          <c:val>
            <c:numRef>
              <c:f>Aruandesse2017!$H$37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DE-4FDA-B0B4-C386721B0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24112"/>
        <c:axId val="193524672"/>
      </c:lineChart>
      <c:catAx>
        <c:axId val="1935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672"/>
        <c:crosses val="autoZero"/>
        <c:auto val="1"/>
        <c:lblAlgn val="ctr"/>
        <c:lblOffset val="100"/>
        <c:noMultiLvlLbl val="0"/>
      </c:catAx>
      <c:valAx>
        <c:axId val="1935246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3524112"/>
        <c:crosses val="autoZero"/>
        <c:crossBetween val="between"/>
        <c:majorUnit val="0.1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1561095348911348E-3"/>
          <c:y val="0.81127633508132868"/>
          <c:w val="0.98155682594470217"/>
          <c:h val="0.17867972253622624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759369644342255E-2"/>
          <c:y val="8.6771899831747323E-2"/>
          <c:w val="0.88437622467259203"/>
          <c:h val="0.63693919459499404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Aruandesse2017!$F$57</c:f>
              <c:strCache>
                <c:ptCount val="1"/>
                <c:pt idx="0">
                  <c:v> Intratserebraalne hemorraagia e peaajusisene verevalum 2017.a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Aruandesse2017!$F$58:$F$64</c:f>
              <c:numCache>
                <c:formatCode>0%</c:formatCode>
                <c:ptCount val="7"/>
                <c:pt idx="0">
                  <c:v>1</c:v>
                </c:pt>
                <c:pt idx="1">
                  <c:v>0.82608695652173914</c:v>
                </c:pt>
                <c:pt idx="2">
                  <c:v>0.86538461538461542</c:v>
                </c:pt>
                <c:pt idx="3">
                  <c:v>0.72289156626506024</c:v>
                </c:pt>
                <c:pt idx="4">
                  <c:v>0.70297029702970293</c:v>
                </c:pt>
                <c:pt idx="5">
                  <c:v>0.69811320754716977</c:v>
                </c:pt>
                <c:pt idx="6">
                  <c:v>0.754601226993865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7-4E54-9BA1-CA37760E9446}"/>
            </c:ext>
          </c:extLst>
        </c:ser>
        <c:ser>
          <c:idx val="0"/>
          <c:order val="1"/>
          <c:tx>
            <c:strRef>
              <c:f>Aruandesse2016!$F$57</c:f>
              <c:strCache>
                <c:ptCount val="1"/>
                <c:pt idx="0">
                  <c:v>Intratserebraalne hemorraagia e peaajusisene verevalum 2016.a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Aruandesse2016!$F$58:$F$64</c:f>
              <c:numCache>
                <c:formatCode>0%</c:formatCode>
                <c:ptCount val="7"/>
                <c:pt idx="0">
                  <c:v>0.66666666666666663</c:v>
                </c:pt>
                <c:pt idx="1">
                  <c:v>0.88461538461538458</c:v>
                </c:pt>
                <c:pt idx="2">
                  <c:v>0.83333333333333337</c:v>
                </c:pt>
                <c:pt idx="3">
                  <c:v>0.80645161290322576</c:v>
                </c:pt>
                <c:pt idx="4">
                  <c:v>0.77037037037037037</c:v>
                </c:pt>
                <c:pt idx="5">
                  <c:v>0.7321428571428571</c:v>
                </c:pt>
                <c:pt idx="6">
                  <c:v>0.7882037533512064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7-4E54-9BA1-CA37760E9446}"/>
            </c:ext>
          </c:extLst>
        </c:ser>
        <c:ser>
          <c:idx val="5"/>
          <c:order val="2"/>
          <c:tx>
            <c:strRef>
              <c:f>Aruandesse2017!$G$57</c:f>
              <c:strCache>
                <c:ptCount val="1"/>
                <c:pt idx="0">
                  <c:v>  Peaajuinfarkt 2017.a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Aruandesse2017!$G$58:$G$64</c:f>
              <c:numCache>
                <c:formatCode>0%</c:formatCode>
                <c:ptCount val="7"/>
                <c:pt idx="0">
                  <c:v>0.97777777777777775</c:v>
                </c:pt>
                <c:pt idx="1">
                  <c:v>0.90566037735849059</c:v>
                </c:pt>
                <c:pt idx="2">
                  <c:v>0.83823529411764708</c:v>
                </c:pt>
                <c:pt idx="3">
                  <c:v>0.82352941176470584</c:v>
                </c:pt>
                <c:pt idx="4">
                  <c:v>0.7831125827814569</c:v>
                </c:pt>
                <c:pt idx="5">
                  <c:v>0.8</c:v>
                </c:pt>
                <c:pt idx="6">
                  <c:v>0.80990220048899753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7-4E54-9BA1-CA37760E9446}"/>
            </c:ext>
          </c:extLst>
        </c:ser>
        <c:ser>
          <c:idx val="1"/>
          <c:order val="3"/>
          <c:tx>
            <c:strRef>
              <c:f>Aruandesse2016!$G$57</c:f>
              <c:strCache>
                <c:ptCount val="1"/>
                <c:pt idx="0">
                  <c:v> Peaajuinfarkt 2016.a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Aruandesse2015!$A$58:$A$64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Aruandesse2016!$G$58:$G$64</c:f>
              <c:numCache>
                <c:formatCode>0%</c:formatCode>
                <c:ptCount val="7"/>
                <c:pt idx="0">
                  <c:v>0.94444444444444442</c:v>
                </c:pt>
                <c:pt idx="1">
                  <c:v>0.8666666666666667</c:v>
                </c:pt>
                <c:pt idx="2">
                  <c:v>0.82102908277404918</c:v>
                </c:pt>
                <c:pt idx="3">
                  <c:v>0.77243172951885564</c:v>
                </c:pt>
                <c:pt idx="4">
                  <c:v>0.76655348047538197</c:v>
                </c:pt>
                <c:pt idx="5">
                  <c:v>0.70788043478260865</c:v>
                </c:pt>
                <c:pt idx="6">
                  <c:v>0.76876513317191286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7-4E54-9BA1-CA37760E9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1915797375"/>
        <c:axId val="1915786143"/>
      </c:barChart>
      <c:catAx>
        <c:axId val="19157973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86143"/>
        <c:crosses val="autoZero"/>
        <c:auto val="1"/>
        <c:lblAlgn val="ctr"/>
        <c:lblOffset val="100"/>
        <c:noMultiLvlLbl val="0"/>
      </c:catAx>
      <c:valAx>
        <c:axId val="1915786143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1579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519131630250459"/>
          <c:w val="0.96401730975607536"/>
          <c:h val="0.18460352980851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346566180965501E-2"/>
          <c:y val="7.1136813512878413E-2"/>
          <c:w val="0.81835968649921076"/>
          <c:h val="0.6084435576053751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Aruandesse2016!$F$3:$F$5</c:f>
              <c:strCache>
                <c:ptCount val="3"/>
                <c:pt idx="0">
                  <c:v>2016.a ägeda insuldiga patsiendid, kelle ravi on toimunud kesk-ja piirkondlikes haiglates,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  <a:softEdge rad="0"/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E86-47EE-8A66-494E1FDE6510}"/>
              </c:ext>
            </c:extLst>
          </c:dPt>
          <c:dPt>
            <c:idx val="1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4E86-47EE-8A66-494E1FDE651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E86-47EE-8A66-494E1FDE6510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Aruandesse2016!$A$6:$C$26</c15:sqref>
                  </c15:fullRef>
                </c:ext>
              </c:extLst>
              <c:f>Aruandesse2016!$A$14:$C$26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Aruandesse2016!$F$6:$F$26</c15:sqref>
                  </c15:fullRef>
                </c:ext>
              </c:extLst>
              <c:f>Aruandesse2016!$F$14:$F$26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1.4925373134328358E-2</c:v>
                </c:pt>
                <c:pt idx="3">
                  <c:v>2.3809523809523808E-2</c:v>
                </c:pt>
                <c:pt idx="4">
                  <c:v>9.6153846153846159E-3</c:v>
                </c:pt>
                <c:pt idx="5">
                  <c:v>0</c:v>
                </c:pt>
                <c:pt idx="6">
                  <c:v>0</c:v>
                </c:pt>
                <c:pt idx="7">
                  <c:v>2.1126760563380281E-2</c:v>
                </c:pt>
                <c:pt idx="8">
                  <c:v>1.1363636363636364E-2</c:v>
                </c:pt>
                <c:pt idx="9">
                  <c:v>0</c:v>
                </c:pt>
                <c:pt idx="10">
                  <c:v>0</c:v>
                </c:pt>
                <c:pt idx="11">
                  <c:v>3.0303030303030304E-2</c:v>
                </c:pt>
                <c:pt idx="12">
                  <c:v>1.5186915887850467E-2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Aruandesse2016!$F$8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Aruandesse2016!$F$9</c15:sqref>
                  <c15:invertIfNegative val="0"/>
                  <c15:bubble3D val="0"/>
                </c15:categoryFilterException>
                <c15:categoryFilterException>
                  <c15:sqref>Aruandesse2016!$F$13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4E86-47EE-8A66-494E1FDE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331856"/>
        <c:axId val="304332416"/>
      </c:barChart>
      <c:lineChart>
        <c:grouping val="standard"/>
        <c:varyColors val="0"/>
        <c:ser>
          <c:idx val="1"/>
          <c:order val="1"/>
          <c:tx>
            <c:strRef>
              <c:f>Aruandesse2015!$F$3</c:f>
              <c:strCache>
                <c:ptCount val="1"/>
                <c:pt idx="0">
                  <c:v>2015.a. vältimatute insuldi ravijuhtude %, kelle ravi on toimunud kesk-ja piirkondlikes haiglates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Aruandesse2015!$A$14:$C$26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Aruandesse2015!$F$6:$F$26</c15:sqref>
                  </c15:fullRef>
                </c:ext>
              </c:extLst>
              <c:f>Aruandesse2015!$F$14:$F$26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6.4516129032258063E-2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1.1695906432748537E-2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7.1942446043165471E-3</c:v>
                </c:pt>
                <c:pt idx="12">
                  <c:v>1.0250569476082005E-2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E86-47EE-8A66-494E1FDE6510}"/>
            </c:ext>
          </c:extLst>
        </c:ser>
        <c:ser>
          <c:idx val="2"/>
          <c:order val="2"/>
          <c:tx>
            <c:v>2016 HVA keskmine</c:v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Aruandesse2015!$A$14:$C$26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Aruandesse2016!$G$6:$G$26</c15:sqref>
                  </c15:fullRef>
                </c:ext>
              </c:extLst>
              <c:f>Aruandesse2016!$G$14:$G$26</c:f>
              <c:numCache>
                <c:formatCode>0%</c:formatCode>
                <c:ptCount val="13"/>
                <c:pt idx="0">
                  <c:v>0.77073701387000271</c:v>
                </c:pt>
                <c:pt idx="1">
                  <c:v>0.77073701387000271</c:v>
                </c:pt>
                <c:pt idx="2">
                  <c:v>0.77073701387000271</c:v>
                </c:pt>
                <c:pt idx="3">
                  <c:v>0.77073701387000271</c:v>
                </c:pt>
                <c:pt idx="4">
                  <c:v>0.77073701387000271</c:v>
                </c:pt>
                <c:pt idx="5">
                  <c:v>0.77073701387000271</c:v>
                </c:pt>
                <c:pt idx="6">
                  <c:v>0.77073701387000271</c:v>
                </c:pt>
                <c:pt idx="7">
                  <c:v>0.77073701387000271</c:v>
                </c:pt>
                <c:pt idx="8">
                  <c:v>0.77073701387000271</c:v>
                </c:pt>
                <c:pt idx="9">
                  <c:v>0.77073701387000271</c:v>
                </c:pt>
                <c:pt idx="10">
                  <c:v>0.77073701387000271</c:v>
                </c:pt>
                <c:pt idx="11">
                  <c:v>0.77073701387000271</c:v>
                </c:pt>
                <c:pt idx="12">
                  <c:v>0.77073701387000271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E86-47EE-8A66-494E1FDE6510}"/>
            </c:ext>
          </c:extLst>
        </c:ser>
        <c:ser>
          <c:idx val="4"/>
          <c:order val="3"/>
          <c:tx>
            <c:v>2015 HVA keskmine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Aruandesse2015!$A$14:$C$26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Aruandesse2015!$G$6:$G$26</c15:sqref>
                  </c15:fullRef>
                </c:ext>
              </c:extLst>
              <c:f>Aruandesse2015!$G$14:$G$26</c:f>
              <c:numCache>
                <c:formatCode>0%</c:formatCode>
                <c:ptCount val="13"/>
                <c:pt idx="0">
                  <c:v>0.76507164098404978</c:v>
                </c:pt>
                <c:pt idx="1">
                  <c:v>0.76507164098404978</c:v>
                </c:pt>
                <c:pt idx="2">
                  <c:v>0.76507164098404978</c:v>
                </c:pt>
                <c:pt idx="3">
                  <c:v>0.76507164098404978</c:v>
                </c:pt>
                <c:pt idx="4">
                  <c:v>0.76507164098404978</c:v>
                </c:pt>
                <c:pt idx="5">
                  <c:v>0.76507164098404978</c:v>
                </c:pt>
                <c:pt idx="6">
                  <c:v>0.76507164098404978</c:v>
                </c:pt>
                <c:pt idx="7">
                  <c:v>0.76507164098404978</c:v>
                </c:pt>
                <c:pt idx="8">
                  <c:v>0.76507164098404978</c:v>
                </c:pt>
                <c:pt idx="9">
                  <c:v>0.76507164098404978</c:v>
                </c:pt>
                <c:pt idx="10">
                  <c:v>0.76507164098404978</c:v>
                </c:pt>
                <c:pt idx="11">
                  <c:v>0.76507164098404978</c:v>
                </c:pt>
                <c:pt idx="12">
                  <c:v>0.76507164098404978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E86-47EE-8A66-494E1FDE6510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Aruandesse2015!$A$6:$C$26</c15:sqref>
                  </c15:fullRef>
                </c:ext>
              </c:extLst>
              <c:f>Aruandesse2015!$A$14:$C$26</c:f>
              <c:multiLvlStrCache>
                <c:ptCount val="13"/>
                <c:lvl>
                  <c:pt idx="0">
                    <c:v>Hiiumaa</c:v>
                  </c:pt>
                  <c:pt idx="1">
                    <c:v>Jõgeva</c:v>
                  </c:pt>
                  <c:pt idx="2">
                    <c:v>Järva</c:v>
                  </c:pt>
                  <c:pt idx="3">
                    <c:v>Kures</c:v>
                  </c:pt>
                  <c:pt idx="4">
                    <c:v>Lõuna</c:v>
                  </c:pt>
                  <c:pt idx="5">
                    <c:v>Lääne</c:v>
                  </c:pt>
                  <c:pt idx="6">
                    <c:v>Põlva</c:v>
                  </c:pt>
                  <c:pt idx="7">
                    <c:v>Narva</c:v>
                  </c:pt>
                  <c:pt idx="8">
                    <c:v>Rakvere</c:v>
                  </c:pt>
                  <c:pt idx="9">
                    <c:v>Rapla</c:v>
                  </c:pt>
                  <c:pt idx="10">
                    <c:v>Valga</c:v>
                  </c:pt>
                  <c:pt idx="11">
                    <c:v>Vilj</c:v>
                  </c:pt>
                  <c:pt idx="12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Aruandesse2016!$H$6:$H$26</c15:sqref>
                  </c15:fullRef>
                </c:ext>
              </c:extLst>
              <c:f>Aruandesse2016!$H$14:$H$26</c:f>
              <c:numCache>
                <c:formatCode>0%</c:formatCode>
                <c:ptCount val="1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E86-47EE-8A66-494E1FDE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31856"/>
        <c:axId val="304332416"/>
      </c:lineChart>
      <c:catAx>
        <c:axId val="3043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2416"/>
        <c:crosses val="autoZero"/>
        <c:auto val="1"/>
        <c:lblAlgn val="ctr"/>
        <c:lblOffset val="100"/>
        <c:noMultiLvlLbl val="0"/>
      </c:catAx>
      <c:valAx>
        <c:axId val="304332416"/>
        <c:scaling>
          <c:orientation val="minMax"/>
          <c:max val="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43318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3476737432437154"/>
          <c:w val="0.96070212933985066"/>
          <c:h val="0.1369068847498096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601980</xdr:colOff>
      <xdr:row>30</xdr:row>
      <xdr:rowOff>175260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922520" cy="566928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cap="none" spc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</a:t>
          </a:r>
          <a:r>
            <a:rPr lang="et-EE" sz="1200" b="1" cap="none" spc="0" baseline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1: Insuldi diagnoosiga patsientide osakaal, kelle akuutravi toimub kesk- või piirkondlikus haiglas.</a:t>
          </a:r>
        </a:p>
        <a:p>
          <a:pPr algn="l"/>
          <a:endParaRPr lang="et-EE" sz="1200" b="1" cap="none" spc="0" baseline="0">
            <a:ln w="0"/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cap="none" spc="0" baseline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Insuldi diagnoosiga patsientide osakaal, kelle akuutravi toimub kesk või piirkondlikus haiglas.</a:t>
          </a:r>
        </a:p>
        <a:p>
          <a:pPr algn="l"/>
          <a:endParaRPr lang="et-EE" sz="1200" b="0" cap="none" spc="0" baseline="0">
            <a:ln w="0"/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cap="none" spc="0" baseline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u="sng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Arve periood: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01.01.</a:t>
          </a:r>
          <a:r>
            <a:rPr lang="et-E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31.12.2019</a:t>
          </a:r>
        </a:p>
        <a:p>
          <a:pPr algn="l"/>
          <a:r>
            <a:rPr lang="et-EE" sz="1200" b="0" u="sng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statsionaarne (tervishoiuteenuse tüüp 2)</a:t>
          </a:r>
        </a:p>
        <a:p>
          <a:pPr algn="l"/>
          <a:r>
            <a:rPr lang="et-EE" sz="1200" b="0" u="sng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Põhidiagnoos: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RHK I61.0–I61.9 või I 63.0–I63.9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Valim sisaldab vältimatuid raviarveid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Hospitaliseerimise kuupäev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Patsiendi vanus: alates 19.eluaastast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Arvesse lähevad patsiendid, kes on erakorraliselt hospitaliseeritud statsionaarsele ravile kesk- või piirkondlikusse haiglasse. Valemisse ei kuulu patsiendid, kes pole haiglasse sissekirjutatud - raviarve kestvus ≤1 päev. 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Üldhaiglate puhul lähevad arvesse raviarved, mille lõputunnus on suunamisega üldhaiglast kesk- või piirkondlikusse haiglasse (suunamise tunnused 6 ja 7).</a:t>
          </a:r>
        </a:p>
        <a:p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korduval insulti haigestumisel loetakse iga akuutravi eraldi juhtumiks</a:t>
          </a:r>
          <a:r>
            <a:rPr lang="et-E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endParaRPr lang="et-EE" sz="12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i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nsulti haigestunud patsientide osakaal (%), kelle statsionaarne akuutravi toimub 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kesk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(kood 0005)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või 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piirkondlikus haiglas</a:t>
          </a:r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(kood 0004). 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Eesmärk: 90%.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koos andmetega.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lang="en-US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126999</xdr:colOff>
      <xdr:row>1</xdr:row>
      <xdr:rowOff>136071</xdr:rowOff>
    </xdr:from>
    <xdr:to>
      <xdr:col>17</xdr:col>
      <xdr:colOff>571500</xdr:colOff>
      <xdr:row>27</xdr:row>
      <xdr:rowOff>117929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76992E-9628-4358-88ED-D91E6CE2A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273050</xdr:colOff>
      <xdr:row>31</xdr:row>
      <xdr:rowOff>2117</xdr:rowOff>
    </xdr:from>
    <xdr:to>
      <xdr:col>15</xdr:col>
      <xdr:colOff>238126</xdr:colOff>
      <xdr:row>51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BF2BFD-4D55-41D6-A7D0-89BCEFB80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213782</xdr:colOff>
      <xdr:row>55</xdr:row>
      <xdr:rowOff>14815</xdr:rowOff>
    </xdr:from>
    <xdr:to>
      <xdr:col>18</xdr:col>
      <xdr:colOff>546100</xdr:colOff>
      <xdr:row>73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C1FE37-D1CD-45CC-BDE2-22F5552E0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239446</xdr:colOff>
      <xdr:row>0</xdr:row>
      <xdr:rowOff>52917</xdr:rowOff>
    </xdr:from>
    <xdr:to>
      <xdr:col>18</xdr:col>
      <xdr:colOff>359832</xdr:colOff>
      <xdr:row>29</xdr:row>
      <xdr:rowOff>105834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5EF633-FD54-4A65-8C96-9165B3BA3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206162</xdr:colOff>
      <xdr:row>55</xdr:row>
      <xdr:rowOff>22435</xdr:rowOff>
    </xdr:from>
    <xdr:to>
      <xdr:col>17</xdr:col>
      <xdr:colOff>248391</xdr:colOff>
      <xdr:row>74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9445D8-A818-40D5-8362-0D63B3C8A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33</xdr:row>
      <xdr:rowOff>0</xdr:rowOff>
    </xdr:from>
    <xdr:to>
      <xdr:col>12</xdr:col>
      <xdr:colOff>1055933</xdr:colOff>
      <xdr:row>55</xdr:row>
      <xdr:rowOff>44739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173345-2026-41F6-B228-86CC7DA47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9917" y="6963833"/>
          <a:ext cx="4054191" cy="48040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179069</xdr:rowOff>
    </xdr:from>
    <xdr:to>
      <xdr:col>6</xdr:col>
      <xdr:colOff>596265</xdr:colOff>
      <xdr:row>35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D39E14B-054A-4CFC-BA6B-A7A90D094CBD}"/>
            </a:ext>
          </a:extLst>
        </xdr:cNvPr>
        <xdr:cNvSpPr/>
      </xdr:nvSpPr>
      <xdr:spPr>
        <a:xfrm>
          <a:off x="0" y="179069"/>
          <a:ext cx="4253865" cy="615505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cap="none" spc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</a:t>
          </a:r>
          <a:r>
            <a:rPr lang="et-EE" sz="1200" b="1" cap="none" spc="0" baseline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1: Insuldi diagnoosiga patsientide osakaal, kelle akuutravi toimub kesk- või piirkondlikus haiglas.</a:t>
          </a:r>
        </a:p>
        <a:p>
          <a:pPr algn="l"/>
          <a:endParaRPr lang="et-EE" sz="1200" b="1" cap="none" spc="0" baseline="0">
            <a:ln w="0"/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cap="none" spc="0" baseline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Insuldi diagnoosiga patsientide osakaal, kelle akuutravi toimub kesk või piirkondlikus haiglas.</a:t>
          </a:r>
        </a:p>
        <a:p>
          <a:pPr algn="l"/>
          <a:endParaRPr lang="et-EE" sz="1200" b="0" cap="none" spc="0" baseline="0">
            <a:ln w="0"/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cap="none" spc="0" baseline="0">
              <a:ln w="0"/>
              <a:solidFill>
                <a:schemeClr val="accent1">
                  <a:lumMod val="75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u="sng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Arve periood: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01.01-31.12.2017</a:t>
          </a:r>
        </a:p>
        <a:p>
          <a:pPr algn="l"/>
          <a:r>
            <a:rPr lang="et-EE" sz="1200" b="0" u="sng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statsionaarne (tervishoiuteenuse tüüp 2)</a:t>
          </a:r>
        </a:p>
        <a:p>
          <a:pPr algn="l"/>
          <a:r>
            <a:rPr lang="et-EE" sz="1200" b="0" u="sng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Põhidiagnoos:</a:t>
          </a:r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RHK I61.0-I61.9 või I 63.0-I63.9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Valim sisaldab vältimatuid raviarveid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Hospitaliseerimise kuupäev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Patsiendi vanus: alates 19.eluaastast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Arvesse lähevad patsiendid, kes on erakorraliselt hospitaliseeritud statsionaarsele ravile kesk- või piirkondlikusse haiglasse. Valemisse ei kuulu patsiendid, kes pole haiglasse sissekirjutatud - raviarve kestvus ≤1 päev. </a:t>
          </a:r>
        </a:p>
        <a:p>
          <a:pPr algn="l"/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Üldhaiglate puhul lähevad arvesse raviarved, mille lõputunnus on suunamisega üldhaiglast kesk- või piirkondlikusse haiglasse (suunamise tunnused 6 ja 7).</a:t>
          </a:r>
        </a:p>
        <a:p>
          <a:r>
            <a:rPr lang="et-EE" sz="1200" b="0" u="none" cap="none" spc="0" baseline="0">
              <a:ln w="0"/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korduval insulti haigestumisel loetakse iga akuutravi eraldi juhtumiks</a:t>
          </a:r>
          <a:r>
            <a:rPr lang="et-E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endParaRPr lang="et-EE" sz="12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i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nsulti haigestunud patsientide osakaal (%), kelle statsionaarne akuutravi toimub 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kesk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(kood 0005)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või 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piirkondlikus haiglas</a:t>
          </a:r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(kood 0004). 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koos andmetega.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lang="en-US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154780</xdr:colOff>
      <xdr:row>0</xdr:row>
      <xdr:rowOff>0</xdr:rowOff>
    </xdr:from>
    <xdr:to>
      <xdr:col>16</xdr:col>
      <xdr:colOff>504825</xdr:colOff>
      <xdr:row>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413132-218A-4D87-8D58-96440F2EF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264583</xdr:colOff>
      <xdr:row>30</xdr:row>
      <xdr:rowOff>52917</xdr:rowOff>
    </xdr:from>
    <xdr:to>
      <xdr:col>12</xdr:col>
      <xdr:colOff>243417</xdr:colOff>
      <xdr:row>53</xdr:row>
      <xdr:rowOff>127001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D7DC46-501A-4949-AA9C-5343D4D47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118532</xdr:colOff>
      <xdr:row>54</xdr:row>
      <xdr:rowOff>162982</xdr:rowOff>
    </xdr:from>
    <xdr:to>
      <xdr:col>17</xdr:col>
      <xdr:colOff>145521</xdr:colOff>
      <xdr:row>66</xdr:row>
      <xdr:rowOff>22489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F00093-4583-4E5D-9098-44A67ED52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654844</xdr:colOff>
      <xdr:row>1</xdr:row>
      <xdr:rowOff>4763</xdr:rowOff>
    </xdr:from>
    <xdr:to>
      <xdr:col>15</xdr:col>
      <xdr:colOff>588170</xdr:colOff>
      <xdr:row>29</xdr:row>
      <xdr:rowOff>109538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E42A79-5195-412A-A4F7-CF4E709D1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30</xdr:row>
      <xdr:rowOff>161924</xdr:rowOff>
    </xdr:from>
    <xdr:to>
      <xdr:col>11</xdr:col>
      <xdr:colOff>219075</xdr:colOff>
      <xdr:row>53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089983-7F81-44C0-BCA5-F0686222E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371473</xdr:colOff>
      <xdr:row>55</xdr:row>
      <xdr:rowOff>57150</xdr:rowOff>
    </xdr:from>
    <xdr:to>
      <xdr:col>13</xdr:col>
      <xdr:colOff>200025</xdr:colOff>
      <xdr:row>65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B3ED52-568A-46F4-AAA2-75BC7DD3F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</xdr:row>
      <xdr:rowOff>114300</xdr:rowOff>
    </xdr:from>
    <xdr:to>
      <xdr:col>15</xdr:col>
      <xdr:colOff>123825</xdr:colOff>
      <xdr:row>29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30</xdr:row>
      <xdr:rowOff>161925</xdr:rowOff>
    </xdr:from>
    <xdr:to>
      <xdr:col>11</xdr:col>
      <xdr:colOff>123825</xdr:colOff>
      <xdr:row>53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333375</xdr:colOff>
      <xdr:row>55</xdr:row>
      <xdr:rowOff>38100</xdr:rowOff>
    </xdr:from>
    <xdr:to>
      <xdr:col>11</xdr:col>
      <xdr:colOff>1647825</xdr:colOff>
      <xdr:row>64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9:Z36"/>
  <sheetViews>
    <sheetView tabSelected="1" zoomScale="90" zoomScaleNormal="90" workbookViewId="0">
      <selection activeCell="B35" sqref="B35"/>
    </sheetView>
  </sheetViews>
  <sheetFormatPr defaultRowHeight="14.5" x14ac:dyDescent="0.35"/>
  <cols>
    <col min="1" max="1" width="18.54296875" bestFit="1" customWidth="1"/>
  </cols>
  <sheetData>
    <row r="29" spans="1:7" ht="15" customHeight="1" x14ac:dyDescent="0.35">
      <c r="A29" s="12"/>
      <c r="B29" s="13"/>
      <c r="C29" s="13"/>
      <c r="D29" s="13"/>
      <c r="E29" s="13"/>
      <c r="F29" s="13"/>
      <c r="G29" s="13"/>
    </row>
    <row r="30" spans="1:7" x14ac:dyDescent="0.35">
      <c r="A30" s="13"/>
      <c r="B30" s="13"/>
      <c r="C30" s="13"/>
      <c r="D30" s="13"/>
      <c r="E30" s="13"/>
      <c r="F30" s="13"/>
      <c r="G30" s="13"/>
    </row>
    <row r="31" spans="1:7" x14ac:dyDescent="0.35">
      <c r="A31" s="13"/>
      <c r="B31" s="13"/>
      <c r="C31" s="13"/>
      <c r="D31" s="13"/>
      <c r="E31" s="13"/>
      <c r="F31" s="13"/>
      <c r="G31" s="13"/>
    </row>
    <row r="32" spans="1:7" x14ac:dyDescent="0.35">
      <c r="A32" s="13"/>
      <c r="B32" s="13"/>
      <c r="C32" s="13"/>
      <c r="D32" s="13"/>
      <c r="E32" s="13"/>
      <c r="F32" s="13"/>
      <c r="G32" s="13"/>
    </row>
    <row r="33" spans="1:26" x14ac:dyDescent="0.35">
      <c r="A33" s="13"/>
      <c r="B33" s="13"/>
      <c r="C33" s="13"/>
      <c r="D33" s="13"/>
      <c r="E33" s="13"/>
      <c r="F33" s="13"/>
      <c r="G33" s="13"/>
    </row>
    <row r="34" spans="1:26" x14ac:dyDescent="0.35">
      <c r="A34" s="13"/>
      <c r="B34" s="13"/>
      <c r="C34" s="13"/>
      <c r="D34" s="13"/>
      <c r="E34" s="13"/>
      <c r="F34" s="13"/>
      <c r="G34" s="13"/>
      <c r="R34" s="8"/>
      <c r="S34" s="8"/>
      <c r="T34" s="8"/>
      <c r="U34" s="8"/>
      <c r="V34" s="8"/>
      <c r="W34" s="8"/>
      <c r="X34" s="8"/>
      <c r="Y34" s="8"/>
      <c r="Z34" s="8"/>
    </row>
    <row r="35" spans="1:26" x14ac:dyDescent="0.35"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35">
      <c r="R36" s="8"/>
      <c r="S36" s="8"/>
      <c r="T36" s="8"/>
      <c r="U36" s="8"/>
      <c r="V36" s="8"/>
      <c r="W36" s="8"/>
      <c r="X36" s="8"/>
      <c r="Y36" s="8"/>
      <c r="Z36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8474A-D798-4343-8BF1-2AD8A7BED723}">
  <dimension ref="A1:M65"/>
  <sheetViews>
    <sheetView topLeftCell="A58" zoomScale="70" zoomScaleNormal="70" workbookViewId="0">
      <selection activeCell="M30" sqref="M30"/>
    </sheetView>
  </sheetViews>
  <sheetFormatPr defaultRowHeight="14.5" x14ac:dyDescent="0.35"/>
  <cols>
    <col min="3" max="3" width="20.54296875" customWidth="1"/>
    <col min="4" max="4" width="12.1796875" customWidth="1"/>
    <col min="5" max="5" width="20.54296875" customWidth="1"/>
    <col min="6" max="6" width="20.81640625" customWidth="1"/>
    <col min="7" max="7" width="17.26953125" customWidth="1"/>
    <col min="8" max="8" width="7" customWidth="1"/>
    <col min="9" max="9" width="6.453125" customWidth="1"/>
    <col min="12" max="12" width="21.453125" customWidth="1"/>
    <col min="13" max="13" width="28.7265625" bestFit="1" customWidth="1"/>
    <col min="19" max="19" width="18.54296875" customWidth="1"/>
    <col min="23" max="23" width="19.1796875" customWidth="1"/>
    <col min="24" max="24" width="15" customWidth="1"/>
  </cols>
  <sheetData>
    <row r="1" spans="1:13" x14ac:dyDescent="0.35">
      <c r="A1" s="4" t="s">
        <v>10</v>
      </c>
      <c r="B1" s="8"/>
      <c r="C1" s="8"/>
      <c r="D1" s="8"/>
      <c r="E1" s="8"/>
      <c r="F1" s="8"/>
      <c r="G1" s="8"/>
    </row>
    <row r="2" spans="1:13" x14ac:dyDescent="0.35">
      <c r="A2" s="4"/>
      <c r="B2" s="8"/>
      <c r="C2" s="8"/>
      <c r="D2" s="8"/>
      <c r="E2" s="8"/>
      <c r="F2" s="8"/>
      <c r="G2" s="8"/>
    </row>
    <row r="3" spans="1:13" ht="15" customHeight="1" x14ac:dyDescent="0.35">
      <c r="A3" s="131" t="s">
        <v>7</v>
      </c>
      <c r="B3" s="131"/>
      <c r="C3" s="113" t="s">
        <v>12</v>
      </c>
      <c r="D3" s="109" t="s">
        <v>105</v>
      </c>
      <c r="E3" s="109" t="s">
        <v>106</v>
      </c>
      <c r="F3" s="109" t="s">
        <v>107</v>
      </c>
      <c r="G3" s="109" t="s">
        <v>103</v>
      </c>
      <c r="H3" s="87"/>
    </row>
    <row r="4" spans="1:13" ht="15" customHeight="1" x14ac:dyDescent="0.35">
      <c r="A4" s="131"/>
      <c r="B4" s="131"/>
      <c r="C4" s="113"/>
      <c r="D4" s="113"/>
      <c r="E4" s="109"/>
      <c r="F4" s="109"/>
      <c r="G4" s="109"/>
      <c r="H4" s="87"/>
      <c r="I4" s="88"/>
      <c r="J4" s="88"/>
    </row>
    <row r="5" spans="1:13" ht="63.5" customHeight="1" x14ac:dyDescent="0.35">
      <c r="A5" s="131"/>
      <c r="B5" s="131"/>
      <c r="C5" s="113"/>
      <c r="D5" s="113"/>
      <c r="E5" s="109"/>
      <c r="F5" s="109"/>
      <c r="G5" s="109"/>
      <c r="H5" s="98"/>
      <c r="I5" s="99"/>
      <c r="J5" s="100" t="s">
        <v>52</v>
      </c>
      <c r="K5" s="100" t="s">
        <v>53</v>
      </c>
      <c r="L5" s="100" t="s">
        <v>54</v>
      </c>
      <c r="M5" s="100" t="s">
        <v>55</v>
      </c>
    </row>
    <row r="6" spans="1:13" x14ac:dyDescent="0.35">
      <c r="A6" s="120" t="s">
        <v>8</v>
      </c>
      <c r="B6" s="120"/>
      <c r="C6" s="89" t="s">
        <v>57</v>
      </c>
      <c r="D6" s="90">
        <v>832</v>
      </c>
      <c r="E6" s="90">
        <v>832</v>
      </c>
      <c r="F6" s="91">
        <f>E6/D6</f>
        <v>1</v>
      </c>
      <c r="G6" s="92" t="str">
        <f>ROUND(J6*100,0)&amp;-ROUND(K6*100,0)&amp;"%"</f>
        <v>100-100%</v>
      </c>
      <c r="H6" s="101">
        <f>$F$27</f>
        <v>0.84953508030431102</v>
      </c>
      <c r="I6" s="101">
        <v>0.9</v>
      </c>
      <c r="J6" s="102">
        <v>0.99540410058254103</v>
      </c>
      <c r="K6" s="102">
        <v>0.99999999999988032</v>
      </c>
      <c r="L6" s="102">
        <v>4.5958994174589707E-3</v>
      </c>
      <c r="M6" s="102">
        <v>-1.1968204205459188E-13</v>
      </c>
    </row>
    <row r="7" spans="1:13" x14ac:dyDescent="0.35">
      <c r="A7" s="120"/>
      <c r="B7" s="120"/>
      <c r="C7" s="27" t="s">
        <v>58</v>
      </c>
      <c r="D7" s="90">
        <v>609</v>
      </c>
      <c r="E7" s="90">
        <v>609</v>
      </c>
      <c r="F7" s="91">
        <f t="shared" ref="F7:F27" si="0">E7/D7</f>
        <v>1</v>
      </c>
      <c r="G7" s="92" t="str">
        <f t="shared" ref="G7:G27" si="1">ROUND(J7*100,0)&amp;-ROUND(K7*100,0)&amp;"%"</f>
        <v>99-100%</v>
      </c>
      <c r="H7" s="101">
        <f t="shared" ref="H7:H26" si="2">$F$27</f>
        <v>0.84953508030431102</v>
      </c>
      <c r="I7" s="101">
        <v>0.9</v>
      </c>
      <c r="J7" s="102">
        <v>0.99373175028465899</v>
      </c>
      <c r="K7" s="102">
        <v>0.9999999999998368</v>
      </c>
      <c r="L7" s="102">
        <v>6.2682497153410122E-3</v>
      </c>
      <c r="M7" s="102">
        <v>-1.6320278461989801E-13</v>
      </c>
    </row>
    <row r="8" spans="1:13" x14ac:dyDescent="0.35">
      <c r="A8" s="120"/>
      <c r="B8" s="120"/>
      <c r="C8" s="29" t="s">
        <v>2</v>
      </c>
      <c r="D8" s="29">
        <v>1441</v>
      </c>
      <c r="E8" s="29">
        <v>1441</v>
      </c>
      <c r="F8" s="93">
        <f t="shared" si="0"/>
        <v>1</v>
      </c>
      <c r="G8" s="43" t="str">
        <f t="shared" si="1"/>
        <v>100-100%</v>
      </c>
      <c r="H8" s="101">
        <f t="shared" si="2"/>
        <v>0.84953508030431102</v>
      </c>
      <c r="I8" s="101">
        <v>0.9</v>
      </c>
      <c r="J8" s="102">
        <v>0.99734127006117246</v>
      </c>
      <c r="K8" s="102">
        <v>0.99999999999993072</v>
      </c>
      <c r="L8" s="102">
        <v>2.658729938827542E-3</v>
      </c>
      <c r="M8" s="102">
        <v>-6.9277916736609768E-14</v>
      </c>
    </row>
    <row r="9" spans="1:13" x14ac:dyDescent="0.35">
      <c r="A9" s="120" t="s">
        <v>9</v>
      </c>
      <c r="B9" s="120"/>
      <c r="C9" s="27" t="s">
        <v>59</v>
      </c>
      <c r="D9" s="90">
        <v>560</v>
      </c>
      <c r="E9" s="90">
        <v>560</v>
      </c>
      <c r="F9" s="91">
        <f t="shared" si="0"/>
        <v>1</v>
      </c>
      <c r="G9" s="92" t="str">
        <f t="shared" si="1"/>
        <v>99-100%</v>
      </c>
      <c r="H9" s="101">
        <f t="shared" si="2"/>
        <v>0.84953508030431102</v>
      </c>
      <c r="I9" s="101">
        <v>0.9</v>
      </c>
      <c r="J9" s="102">
        <v>0.99318701516496388</v>
      </c>
      <c r="K9" s="102">
        <v>0.99999999999982259</v>
      </c>
      <c r="L9" s="102">
        <v>6.8129848350361177E-3</v>
      </c>
      <c r="M9" s="102">
        <v>-1.7741363933510002E-13</v>
      </c>
    </row>
    <row r="10" spans="1:13" x14ac:dyDescent="0.35">
      <c r="A10" s="120"/>
      <c r="B10" s="120"/>
      <c r="C10" s="27" t="s">
        <v>60</v>
      </c>
      <c r="D10" s="90">
        <v>415</v>
      </c>
      <c r="E10" s="90">
        <v>415</v>
      </c>
      <c r="F10" s="91">
        <f t="shared" si="0"/>
        <v>1</v>
      </c>
      <c r="G10" s="92" t="str">
        <f t="shared" si="1"/>
        <v>99-100%</v>
      </c>
      <c r="H10" s="101">
        <f t="shared" si="2"/>
        <v>0.84953508030431102</v>
      </c>
      <c r="I10" s="101">
        <v>0.9</v>
      </c>
      <c r="J10" s="102">
        <v>0.9908284071114537</v>
      </c>
      <c r="K10" s="102">
        <v>0.9999999999997613</v>
      </c>
      <c r="L10" s="102">
        <v>9.1715928885462983E-3</v>
      </c>
      <c r="M10" s="102">
        <v>-2.3869795029440866E-13</v>
      </c>
    </row>
    <row r="11" spans="1:13" x14ac:dyDescent="0.35">
      <c r="A11" s="120"/>
      <c r="B11" s="120"/>
      <c r="C11" s="27" t="s">
        <v>61</v>
      </c>
      <c r="D11" s="90">
        <v>385</v>
      </c>
      <c r="E11" s="90">
        <v>385</v>
      </c>
      <c r="F11" s="91">
        <f t="shared" si="0"/>
        <v>1</v>
      </c>
      <c r="G11" s="92" t="str">
        <f t="shared" si="1"/>
        <v>99-100%</v>
      </c>
      <c r="H11" s="101">
        <f t="shared" si="2"/>
        <v>0.84953508030431102</v>
      </c>
      <c r="I11" s="101">
        <v>0.9</v>
      </c>
      <c r="J11" s="102">
        <v>0.99012079790089569</v>
      </c>
      <c r="K11" s="102">
        <v>0.99999999999974287</v>
      </c>
      <c r="L11" s="102">
        <v>9.8792020991043117E-3</v>
      </c>
      <c r="M11" s="102">
        <v>-2.5712765250318625E-13</v>
      </c>
    </row>
    <row r="12" spans="1:13" x14ac:dyDescent="0.35">
      <c r="A12" s="120"/>
      <c r="B12" s="120"/>
      <c r="C12" s="27" t="s">
        <v>62</v>
      </c>
      <c r="D12" s="90">
        <v>206</v>
      </c>
      <c r="E12" s="90">
        <v>206</v>
      </c>
      <c r="F12" s="91">
        <f t="shared" si="0"/>
        <v>1</v>
      </c>
      <c r="G12" s="92" t="str">
        <f t="shared" si="1"/>
        <v>98-100%</v>
      </c>
      <c r="H12" s="101">
        <f t="shared" si="2"/>
        <v>0.84953508030431102</v>
      </c>
      <c r="I12" s="101">
        <v>0.9</v>
      </c>
      <c r="J12" s="102">
        <v>0.98169359139318291</v>
      </c>
      <c r="K12" s="102">
        <v>0.99999999999952349</v>
      </c>
      <c r="L12" s="102">
        <v>1.8306408606817093E-2</v>
      </c>
      <c r="M12" s="102">
        <v>-4.7650772216911719E-13</v>
      </c>
    </row>
    <row r="13" spans="1:13" x14ac:dyDescent="0.35">
      <c r="A13" s="120"/>
      <c r="B13" s="120"/>
      <c r="C13" s="94" t="s">
        <v>6</v>
      </c>
      <c r="D13" s="29">
        <v>1566</v>
      </c>
      <c r="E13" s="29">
        <v>1566</v>
      </c>
      <c r="F13" s="93">
        <f t="shared" si="0"/>
        <v>1</v>
      </c>
      <c r="G13" s="43" t="str">
        <f t="shared" si="1"/>
        <v>100-100%</v>
      </c>
      <c r="H13" s="101">
        <f t="shared" si="2"/>
        <v>0.84953508030431102</v>
      </c>
      <c r="I13" s="101">
        <v>0.9</v>
      </c>
      <c r="J13" s="102">
        <v>0.99755297376143637</v>
      </c>
      <c r="K13" s="102">
        <v>0.99999999999993627</v>
      </c>
      <c r="L13" s="102">
        <v>2.4470262385636321E-3</v>
      </c>
      <c r="M13" s="102">
        <v>-6.3726801613483985E-14</v>
      </c>
    </row>
    <row r="14" spans="1:13" x14ac:dyDescent="0.35">
      <c r="A14" s="120" t="s">
        <v>26</v>
      </c>
      <c r="B14" s="120"/>
      <c r="C14" s="27" t="s">
        <v>63</v>
      </c>
      <c r="D14" s="90">
        <v>12</v>
      </c>
      <c r="E14" s="90">
        <v>0</v>
      </c>
      <c r="F14" s="92" t="s">
        <v>104</v>
      </c>
      <c r="G14" s="92" t="s">
        <v>104</v>
      </c>
      <c r="H14" s="101">
        <f t="shared" si="2"/>
        <v>0.84953508030431102</v>
      </c>
      <c r="I14" s="101">
        <v>0.9</v>
      </c>
      <c r="J14" s="102">
        <v>6.3125566906310644E-12</v>
      </c>
      <c r="K14" s="102">
        <v>0.24249325979434835</v>
      </c>
      <c r="L14" s="102">
        <v>-6.3125566906310644E-12</v>
      </c>
      <c r="M14" s="102">
        <v>0.24249325979434835</v>
      </c>
    </row>
    <row r="15" spans="1:13" x14ac:dyDescent="0.35">
      <c r="A15" s="120"/>
      <c r="B15" s="120"/>
      <c r="C15" s="27" t="s">
        <v>64</v>
      </c>
      <c r="D15" s="90">
        <v>36</v>
      </c>
      <c r="E15" s="90">
        <v>1</v>
      </c>
      <c r="F15" s="91">
        <f t="shared" si="0"/>
        <v>2.7777777777777776E-2</v>
      </c>
      <c r="G15" s="92" t="str">
        <f t="shared" si="1"/>
        <v>0-14%</v>
      </c>
      <c r="H15" s="101">
        <f t="shared" si="2"/>
        <v>0.84953508030431102</v>
      </c>
      <c r="I15" s="101">
        <v>0.9</v>
      </c>
      <c r="J15" s="102">
        <v>4.9204211765883485E-3</v>
      </c>
      <c r="K15" s="102">
        <v>0.14169683795188534</v>
      </c>
      <c r="L15" s="102">
        <v>2.2857356601189427E-2</v>
      </c>
      <c r="M15" s="102">
        <v>0.11391906017410756</v>
      </c>
    </row>
    <row r="16" spans="1:13" ht="15" customHeight="1" x14ac:dyDescent="0.35">
      <c r="A16" s="120"/>
      <c r="B16" s="120"/>
      <c r="C16" s="27" t="s">
        <v>65</v>
      </c>
      <c r="D16" s="90">
        <v>45</v>
      </c>
      <c r="E16" s="90">
        <v>1</v>
      </c>
      <c r="F16" s="91">
        <f t="shared" si="0"/>
        <v>2.2222222222222223E-2</v>
      </c>
      <c r="G16" s="92" t="str">
        <f t="shared" si="1"/>
        <v>0-12%</v>
      </c>
      <c r="H16" s="101">
        <f t="shared" si="2"/>
        <v>0.84953508030431102</v>
      </c>
      <c r="I16" s="101">
        <v>0.9</v>
      </c>
      <c r="J16" s="102">
        <v>3.9336100995579605E-3</v>
      </c>
      <c r="K16" s="102">
        <v>0.11566652493004737</v>
      </c>
      <c r="L16" s="102">
        <v>1.8288612122664263E-2</v>
      </c>
      <c r="M16" s="102">
        <v>9.3444302707825139E-2</v>
      </c>
    </row>
    <row r="17" spans="1:13" x14ac:dyDescent="0.35">
      <c r="A17" s="120"/>
      <c r="B17" s="120"/>
      <c r="C17" s="27" t="s">
        <v>66</v>
      </c>
      <c r="D17" s="90">
        <v>73</v>
      </c>
      <c r="E17" s="90">
        <v>0</v>
      </c>
      <c r="F17" s="92" t="s">
        <v>104</v>
      </c>
      <c r="G17" s="92" t="s">
        <v>104</v>
      </c>
      <c r="H17" s="101">
        <f t="shared" si="2"/>
        <v>0.84953508030431102</v>
      </c>
      <c r="I17" s="101">
        <v>0.9</v>
      </c>
      <c r="J17" s="102">
        <v>1.3013811832133099E-12</v>
      </c>
      <c r="K17" s="102">
        <v>4.9991814857012165E-2</v>
      </c>
      <c r="L17" s="102">
        <v>-1.3013811832133099E-12</v>
      </c>
      <c r="M17" s="102">
        <v>4.9991814857012165E-2</v>
      </c>
    </row>
    <row r="18" spans="1:13" x14ac:dyDescent="0.35">
      <c r="A18" s="120"/>
      <c r="B18" s="120"/>
      <c r="C18" s="27" t="s">
        <v>67</v>
      </c>
      <c r="D18" s="90">
        <v>56</v>
      </c>
      <c r="E18" s="90">
        <v>2</v>
      </c>
      <c r="F18" s="91">
        <f t="shared" si="0"/>
        <v>3.5714285714285712E-2</v>
      </c>
      <c r="G18" s="92" t="str">
        <f t="shared" si="1"/>
        <v>1-12%</v>
      </c>
      <c r="H18" s="101">
        <f t="shared" si="2"/>
        <v>0.84953508030431102</v>
      </c>
      <c r="I18" s="101">
        <v>0.9</v>
      </c>
      <c r="J18" s="102">
        <v>9.8494480129587714E-3</v>
      </c>
      <c r="K18" s="102">
        <v>0.12118755213977025</v>
      </c>
      <c r="L18" s="102">
        <v>2.5864837701326943E-2</v>
      </c>
      <c r="M18" s="102">
        <v>8.5473266425484543E-2</v>
      </c>
    </row>
    <row r="19" spans="1:13" x14ac:dyDescent="0.35">
      <c r="A19" s="120"/>
      <c r="B19" s="120"/>
      <c r="C19" s="27" t="s">
        <v>68</v>
      </c>
      <c r="D19" s="90">
        <v>29</v>
      </c>
      <c r="E19" s="90">
        <v>1</v>
      </c>
      <c r="F19" s="91">
        <f t="shared" si="0"/>
        <v>3.4482758620689655E-2</v>
      </c>
      <c r="G19" s="92" t="str">
        <f t="shared" si="1"/>
        <v>1-17%</v>
      </c>
      <c r="H19" s="101">
        <f t="shared" si="2"/>
        <v>0.84953508030431102</v>
      </c>
      <c r="I19" s="101">
        <v>0.9</v>
      </c>
      <c r="J19" s="102">
        <v>6.1132317416183954E-3</v>
      </c>
      <c r="K19" s="102">
        <v>0.17175481035600365</v>
      </c>
      <c r="L19" s="102">
        <v>2.8369526879071259E-2</v>
      </c>
      <c r="M19" s="102">
        <v>0.13727205173531398</v>
      </c>
    </row>
    <row r="20" spans="1:13" x14ac:dyDescent="0.35">
      <c r="A20" s="120"/>
      <c r="B20" s="120"/>
      <c r="C20" s="27" t="s">
        <v>70</v>
      </c>
      <c r="D20" s="90">
        <v>27</v>
      </c>
      <c r="E20" s="90">
        <v>0</v>
      </c>
      <c r="F20" s="92" t="s">
        <v>104</v>
      </c>
      <c r="G20" s="92" t="s">
        <v>104</v>
      </c>
      <c r="H20" s="101">
        <f t="shared" si="2"/>
        <v>0.84953508030431102</v>
      </c>
      <c r="I20" s="101">
        <v>0.9</v>
      </c>
      <c r="J20" s="102">
        <v>3.2423906890178315E-12</v>
      </c>
      <c r="K20" s="102">
        <v>0.12455458639662137</v>
      </c>
      <c r="L20" s="102">
        <v>-3.2423906890178315E-12</v>
      </c>
      <c r="M20" s="102">
        <v>0.12455458639662137</v>
      </c>
    </row>
    <row r="21" spans="1:13" x14ac:dyDescent="0.35">
      <c r="A21" s="120"/>
      <c r="B21" s="120"/>
      <c r="C21" s="95" t="s">
        <v>69</v>
      </c>
      <c r="D21" s="90">
        <v>49</v>
      </c>
      <c r="E21" s="90">
        <v>0</v>
      </c>
      <c r="F21" s="92" t="s">
        <v>104</v>
      </c>
      <c r="G21" s="92" t="s">
        <v>104</v>
      </c>
      <c r="H21" s="101">
        <f t="shared" si="2"/>
        <v>0.84953508030431102</v>
      </c>
      <c r="I21" s="101">
        <v>0.9</v>
      </c>
      <c r="J21" s="102">
        <v>1.8924541461095483E-12</v>
      </c>
      <c r="K21" s="102">
        <v>7.2697545129778066E-2</v>
      </c>
      <c r="L21" s="102">
        <v>-1.8924541461095483E-12</v>
      </c>
      <c r="M21" s="102">
        <v>7.2697545129778066E-2</v>
      </c>
    </row>
    <row r="22" spans="1:13" x14ac:dyDescent="0.35">
      <c r="A22" s="120"/>
      <c r="B22" s="120"/>
      <c r="C22" s="27" t="s">
        <v>71</v>
      </c>
      <c r="D22" s="90">
        <v>74</v>
      </c>
      <c r="E22" s="90">
        <v>1</v>
      </c>
      <c r="F22" s="91">
        <f t="shared" si="0"/>
        <v>1.3513513513513514E-2</v>
      </c>
      <c r="G22" s="92" t="str">
        <f t="shared" si="1"/>
        <v>0-7%</v>
      </c>
      <c r="H22" s="101">
        <f t="shared" si="2"/>
        <v>0.84953508030431102</v>
      </c>
      <c r="I22" s="101">
        <v>0.9</v>
      </c>
      <c r="J22" s="102">
        <v>2.3894702123986341E-3</v>
      </c>
      <c r="K22" s="102">
        <v>7.2653372799149157E-2</v>
      </c>
      <c r="L22" s="102">
        <v>1.112404330111488E-2</v>
      </c>
      <c r="M22" s="102">
        <v>5.9139859285635643E-2</v>
      </c>
    </row>
    <row r="23" spans="1:13" x14ac:dyDescent="0.35">
      <c r="A23" s="120"/>
      <c r="B23" s="120"/>
      <c r="C23" s="27" t="s">
        <v>72</v>
      </c>
      <c r="D23" s="90">
        <v>7</v>
      </c>
      <c r="E23" s="90">
        <v>1</v>
      </c>
      <c r="F23" s="91">
        <f t="shared" si="0"/>
        <v>0.14285714285714285</v>
      </c>
      <c r="G23" s="92" t="str">
        <f t="shared" si="1"/>
        <v>3-51%</v>
      </c>
      <c r="H23" s="101">
        <f t="shared" si="2"/>
        <v>0.84953508030431102</v>
      </c>
      <c r="I23" s="101">
        <v>0.9</v>
      </c>
      <c r="J23" s="102">
        <v>2.5679698304380792E-2</v>
      </c>
      <c r="K23" s="102">
        <v>0.51312709089895936</v>
      </c>
      <c r="L23" s="102">
        <v>0.11717744455276205</v>
      </c>
      <c r="M23" s="102">
        <v>0.37026994804181651</v>
      </c>
    </row>
    <row r="24" spans="1:13" x14ac:dyDescent="0.35">
      <c r="A24" s="120"/>
      <c r="B24" s="120"/>
      <c r="C24" s="27" t="s">
        <v>73</v>
      </c>
      <c r="D24" s="90">
        <v>44</v>
      </c>
      <c r="E24" s="90">
        <v>0</v>
      </c>
      <c r="F24" s="92" t="s">
        <v>104</v>
      </c>
      <c r="G24" s="92" t="s">
        <v>104</v>
      </c>
      <c r="H24" s="101">
        <f t="shared" si="2"/>
        <v>0.84953508030431102</v>
      </c>
      <c r="I24" s="101">
        <v>0.9</v>
      </c>
      <c r="J24" s="102">
        <v>2.0902381195276448E-12</v>
      </c>
      <c r="K24" s="102">
        <v>8.0295303502453896E-2</v>
      </c>
      <c r="L24" s="102">
        <v>-2.0902381195276448E-12</v>
      </c>
      <c r="M24" s="102">
        <v>8.0295303502453896E-2</v>
      </c>
    </row>
    <row r="25" spans="1:13" x14ac:dyDescent="0.35">
      <c r="A25" s="120"/>
      <c r="B25" s="120"/>
      <c r="C25" s="27" t="s">
        <v>74</v>
      </c>
      <c r="D25" s="90">
        <v>90</v>
      </c>
      <c r="E25" s="90">
        <v>1</v>
      </c>
      <c r="F25" s="91">
        <f t="shared" si="0"/>
        <v>1.1111111111111112E-2</v>
      </c>
      <c r="G25" s="92" t="str">
        <f t="shared" si="1"/>
        <v>0-6%</v>
      </c>
      <c r="H25" s="101">
        <f t="shared" si="2"/>
        <v>0.84953508030431102</v>
      </c>
      <c r="I25" s="101">
        <v>0.9</v>
      </c>
      <c r="J25" s="102">
        <v>1.9640896966622635E-3</v>
      </c>
      <c r="K25" s="102">
        <v>6.0283921445130409E-2</v>
      </c>
      <c r="L25" s="102">
        <v>9.1470214144488485E-3</v>
      </c>
      <c r="M25" s="102">
        <v>4.9172810334019296E-2</v>
      </c>
    </row>
    <row r="26" spans="1:13" x14ac:dyDescent="0.35">
      <c r="A26" s="120"/>
      <c r="B26" s="120"/>
      <c r="C26" s="96" t="s">
        <v>25</v>
      </c>
      <c r="D26" s="96">
        <v>542</v>
      </c>
      <c r="E26" s="96">
        <v>8</v>
      </c>
      <c r="F26" s="93">
        <f t="shared" si="0"/>
        <v>1.4760147601476014E-2</v>
      </c>
      <c r="G26" s="43" t="str">
        <f t="shared" si="1"/>
        <v>1-3%</v>
      </c>
      <c r="H26" s="101">
        <f t="shared" si="2"/>
        <v>0.84953508030431102</v>
      </c>
      <c r="I26" s="101">
        <v>0.9</v>
      </c>
      <c r="J26" s="102">
        <v>7.4977638848203994E-3</v>
      </c>
      <c r="K26" s="102">
        <v>2.8852431669417245E-2</v>
      </c>
      <c r="L26" s="102">
        <v>7.2623837166556149E-3</v>
      </c>
      <c r="M26" s="102">
        <v>1.4092284067941231E-2</v>
      </c>
    </row>
    <row r="27" spans="1:13" x14ac:dyDescent="0.35">
      <c r="A27" s="121" t="s">
        <v>27</v>
      </c>
      <c r="B27" s="121"/>
      <c r="C27" s="96" t="s">
        <v>27</v>
      </c>
      <c r="D27" s="96">
        <v>3549</v>
      </c>
      <c r="E27" s="96">
        <v>3015</v>
      </c>
      <c r="F27" s="93">
        <f t="shared" si="0"/>
        <v>0.84953508030431102</v>
      </c>
      <c r="G27" s="43" t="str">
        <f t="shared" si="1"/>
        <v>84-86%</v>
      </c>
      <c r="H27" s="103"/>
      <c r="I27" s="103"/>
      <c r="J27" s="102">
        <v>0.8373948622801588</v>
      </c>
      <c r="K27" s="102">
        <v>0.8609194418234315</v>
      </c>
      <c r="L27" s="102">
        <v>1.2140218024152216E-2</v>
      </c>
      <c r="M27" s="102">
        <v>1.1384361519120478E-2</v>
      </c>
    </row>
    <row r="28" spans="1:13" x14ac:dyDescent="0.35">
      <c r="A28" s="97"/>
      <c r="B28" s="97"/>
      <c r="J28" s="41"/>
      <c r="K28" s="41"/>
      <c r="L28" s="41"/>
      <c r="M28" s="41"/>
    </row>
    <row r="32" spans="1:13" x14ac:dyDescent="0.35">
      <c r="A32" s="11"/>
    </row>
    <row r="34" spans="1:13" ht="15" customHeight="1" x14ac:dyDescent="0.35">
      <c r="A34" s="122" t="s">
        <v>28</v>
      </c>
      <c r="B34" s="123"/>
      <c r="C34" s="124"/>
      <c r="D34" s="117" t="s">
        <v>108</v>
      </c>
      <c r="E34" s="108" t="s">
        <v>109</v>
      </c>
      <c r="F34" s="108" t="s">
        <v>110</v>
      </c>
      <c r="G34" s="109" t="s">
        <v>103</v>
      </c>
    </row>
    <row r="35" spans="1:13" ht="30" customHeight="1" x14ac:dyDescent="0.35">
      <c r="A35" s="125"/>
      <c r="B35" s="126"/>
      <c r="C35" s="127"/>
      <c r="D35" s="118"/>
      <c r="E35" s="108"/>
      <c r="F35" s="108"/>
      <c r="G35" s="109"/>
    </row>
    <row r="36" spans="1:13" x14ac:dyDescent="0.35">
      <c r="A36" s="128"/>
      <c r="B36" s="129"/>
      <c r="C36" s="130"/>
      <c r="D36" s="119"/>
      <c r="E36" s="108"/>
      <c r="F36" s="108"/>
      <c r="G36" s="109"/>
    </row>
    <row r="37" spans="1:13" x14ac:dyDescent="0.35">
      <c r="A37" s="110" t="s">
        <v>27</v>
      </c>
      <c r="B37" s="111"/>
      <c r="C37" s="112"/>
      <c r="D37" s="96">
        <v>3549</v>
      </c>
      <c r="E37" s="96">
        <v>3015</v>
      </c>
      <c r="F37" s="93">
        <f t="shared" ref="F37" si="3">E37/D37</f>
        <v>0.84953508030431102</v>
      </c>
      <c r="G37" s="43" t="str">
        <f t="shared" ref="G37" si="4">ROUND(J37*100,0)&amp;-ROUND(K37*100,0)&amp;"%"</f>
        <v>84-86%</v>
      </c>
      <c r="H37" s="26">
        <v>0.9</v>
      </c>
      <c r="I37" s="103"/>
      <c r="J37" s="102">
        <v>0.8373948622801588</v>
      </c>
      <c r="K37" s="102">
        <v>0.8609194418234315</v>
      </c>
      <c r="L37" s="102">
        <v>1.2140218024152216E-2</v>
      </c>
      <c r="M37" s="102">
        <v>1.1384361519120478E-2</v>
      </c>
    </row>
    <row r="56" spans="1:7" ht="60" customHeight="1" x14ac:dyDescent="0.35">
      <c r="A56" s="113" t="s">
        <v>37</v>
      </c>
      <c r="B56" s="114" t="s">
        <v>105</v>
      </c>
      <c r="C56" s="114"/>
      <c r="D56" s="114" t="s">
        <v>111</v>
      </c>
      <c r="E56" s="114"/>
      <c r="F56" s="115" t="s">
        <v>112</v>
      </c>
      <c r="G56" s="116"/>
    </row>
    <row r="57" spans="1:7" ht="77.5" x14ac:dyDescent="0.35">
      <c r="A57" s="113"/>
      <c r="B57" s="85" t="s">
        <v>78</v>
      </c>
      <c r="C57" s="85" t="s">
        <v>79</v>
      </c>
      <c r="D57" s="85" t="s">
        <v>78</v>
      </c>
      <c r="E57" s="85" t="s">
        <v>80</v>
      </c>
      <c r="F57" s="104" t="s">
        <v>78</v>
      </c>
      <c r="G57" s="104" t="s">
        <v>80</v>
      </c>
    </row>
    <row r="58" spans="1:7" x14ac:dyDescent="0.35">
      <c r="A58" s="86" t="s">
        <v>29</v>
      </c>
      <c r="B58" s="27">
        <v>14</v>
      </c>
      <c r="C58" s="27">
        <v>61</v>
      </c>
      <c r="D58" s="27">
        <v>11</v>
      </c>
      <c r="E58" s="27">
        <v>60</v>
      </c>
      <c r="F58" s="32">
        <f>D58/B58</f>
        <v>0.7857142857142857</v>
      </c>
      <c r="G58" s="32">
        <f>E58/C58</f>
        <v>0.98360655737704916</v>
      </c>
    </row>
    <row r="59" spans="1:7" x14ac:dyDescent="0.35">
      <c r="A59" s="86" t="s">
        <v>30</v>
      </c>
      <c r="B59" s="27">
        <v>31</v>
      </c>
      <c r="C59" s="27">
        <v>100</v>
      </c>
      <c r="D59" s="27">
        <v>30</v>
      </c>
      <c r="E59" s="27">
        <v>96</v>
      </c>
      <c r="F59" s="32">
        <f t="shared" ref="F59:G64" si="5">D59/B59</f>
        <v>0.967741935483871</v>
      </c>
      <c r="G59" s="32">
        <f t="shared" si="5"/>
        <v>0.96</v>
      </c>
    </row>
    <row r="60" spans="1:7" x14ac:dyDescent="0.35">
      <c r="A60" s="86" t="s">
        <v>31</v>
      </c>
      <c r="B60" s="27">
        <v>68</v>
      </c>
      <c r="C60" s="27">
        <v>430</v>
      </c>
      <c r="D60" s="27">
        <v>57</v>
      </c>
      <c r="E60" s="27">
        <v>378</v>
      </c>
      <c r="F60" s="32">
        <f t="shared" si="5"/>
        <v>0.83823529411764708</v>
      </c>
      <c r="G60" s="32">
        <f t="shared" si="5"/>
        <v>0.87906976744186049</v>
      </c>
    </row>
    <row r="61" spans="1:7" x14ac:dyDescent="0.35">
      <c r="A61" s="86" t="s">
        <v>32</v>
      </c>
      <c r="B61" s="27">
        <v>91</v>
      </c>
      <c r="C61" s="27">
        <v>744</v>
      </c>
      <c r="D61" s="27">
        <v>72</v>
      </c>
      <c r="E61" s="27">
        <v>657</v>
      </c>
      <c r="F61" s="32">
        <f t="shared" si="5"/>
        <v>0.79120879120879117</v>
      </c>
      <c r="G61" s="32">
        <f t="shared" si="5"/>
        <v>0.88306451612903225</v>
      </c>
    </row>
    <row r="62" spans="1:7" x14ac:dyDescent="0.35">
      <c r="A62" s="86" t="s">
        <v>33</v>
      </c>
      <c r="B62" s="27">
        <v>102</v>
      </c>
      <c r="C62" s="27">
        <v>1095</v>
      </c>
      <c r="D62" s="27">
        <v>77</v>
      </c>
      <c r="E62" s="27">
        <v>921</v>
      </c>
      <c r="F62" s="32">
        <f t="shared" si="5"/>
        <v>0.75490196078431371</v>
      </c>
      <c r="G62" s="32">
        <f t="shared" si="5"/>
        <v>0.84109589041095889</v>
      </c>
    </row>
    <row r="63" spans="1:7" x14ac:dyDescent="0.35">
      <c r="A63" s="31" t="s">
        <v>34</v>
      </c>
      <c r="B63" s="27">
        <v>59</v>
      </c>
      <c r="C63" s="27">
        <v>754</v>
      </c>
      <c r="D63" s="27">
        <v>49</v>
      </c>
      <c r="E63" s="27">
        <v>607</v>
      </c>
      <c r="F63" s="32">
        <f t="shared" si="5"/>
        <v>0.83050847457627119</v>
      </c>
      <c r="G63" s="32">
        <f t="shared" si="5"/>
        <v>0.80503978779840846</v>
      </c>
    </row>
    <row r="64" spans="1:7" x14ac:dyDescent="0.35">
      <c r="A64" s="28" t="s">
        <v>27</v>
      </c>
      <c r="B64" s="29">
        <f>SUM(B58:B63)</f>
        <v>365</v>
      </c>
      <c r="C64" s="29">
        <f>SUM(C58:C63)</f>
        <v>3184</v>
      </c>
      <c r="D64" s="29">
        <f>SUM(D58:D63)</f>
        <v>296</v>
      </c>
      <c r="E64" s="29">
        <f>SUM(E58:E63)</f>
        <v>2719</v>
      </c>
      <c r="F64" s="34">
        <f t="shared" si="5"/>
        <v>0.81095890410958904</v>
      </c>
      <c r="G64" s="34">
        <f t="shared" si="5"/>
        <v>0.85395728643216084</v>
      </c>
    </row>
    <row r="65" spans="1:7" x14ac:dyDescent="0.35">
      <c r="A65" s="28" t="s">
        <v>27</v>
      </c>
      <c r="B65" s="105">
        <f>SUM(B64:C64)</f>
        <v>3549</v>
      </c>
      <c r="C65" s="105"/>
      <c r="D65" s="105">
        <f>SUM(D64:E64)</f>
        <v>3015</v>
      </c>
      <c r="E65" s="105"/>
      <c r="F65" s="106">
        <f>D65/B65</f>
        <v>0.84953508030431102</v>
      </c>
      <c r="G65" s="107"/>
    </row>
  </sheetData>
  <mergeCells count="23">
    <mergeCell ref="G3:G5"/>
    <mergeCell ref="A3:B5"/>
    <mergeCell ref="C3:C5"/>
    <mergeCell ref="D3:D5"/>
    <mergeCell ref="E3:E5"/>
    <mergeCell ref="F3:F5"/>
    <mergeCell ref="A6:B8"/>
    <mergeCell ref="A9:B13"/>
    <mergeCell ref="A14:B26"/>
    <mergeCell ref="A27:B27"/>
    <mergeCell ref="A34:C36"/>
    <mergeCell ref="B65:C65"/>
    <mergeCell ref="D65:E65"/>
    <mergeCell ref="F65:G65"/>
    <mergeCell ref="E34:E36"/>
    <mergeCell ref="F34:F36"/>
    <mergeCell ref="G34:G36"/>
    <mergeCell ref="A37:C37"/>
    <mergeCell ref="A56:A57"/>
    <mergeCell ref="B56:C56"/>
    <mergeCell ref="D56:E56"/>
    <mergeCell ref="F56:G56"/>
    <mergeCell ref="D34:D3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5"/>
  <sheetViews>
    <sheetView topLeftCell="A28" zoomScale="90" zoomScaleNormal="90" workbookViewId="0">
      <selection activeCell="F57" sqref="F57:G57"/>
    </sheetView>
  </sheetViews>
  <sheetFormatPr defaultColWidth="9.1796875" defaultRowHeight="15.5" x14ac:dyDescent="0.35"/>
  <cols>
    <col min="1" max="1" width="9.1796875" style="54"/>
    <col min="2" max="2" width="8.81640625" style="54" customWidth="1"/>
    <col min="3" max="3" width="27.453125" style="54" customWidth="1"/>
    <col min="4" max="4" width="12.1796875" style="54" customWidth="1"/>
    <col min="5" max="5" width="20.54296875" style="54" customWidth="1"/>
    <col min="6" max="6" width="20.81640625" style="54" customWidth="1"/>
    <col min="7" max="7" width="17.26953125" style="54" customWidth="1"/>
    <col min="8" max="8" width="15.81640625" style="55" customWidth="1"/>
    <col min="9" max="9" width="4" style="55" customWidth="1"/>
    <col min="10" max="11" width="9.1796875" style="55"/>
    <col min="12" max="12" width="21.453125" style="55" customWidth="1"/>
    <col min="13" max="13" width="28.7265625" style="55" bestFit="1" customWidth="1"/>
    <col min="14" max="18" width="9.1796875" style="54"/>
    <col min="19" max="19" width="18.54296875" style="54" customWidth="1"/>
    <col min="20" max="22" width="9.1796875" style="54"/>
    <col min="23" max="23" width="19.1796875" style="54" customWidth="1"/>
    <col min="24" max="24" width="15" style="54" customWidth="1"/>
    <col min="25" max="16384" width="9.1796875" style="54"/>
  </cols>
  <sheetData>
    <row r="1" spans="1:13" x14ac:dyDescent="0.35">
      <c r="A1" s="53" t="s">
        <v>10</v>
      </c>
    </row>
    <row r="2" spans="1:13" x14ac:dyDescent="0.35">
      <c r="A2" s="53"/>
    </row>
    <row r="3" spans="1:13" ht="15" customHeight="1" x14ac:dyDescent="0.35">
      <c r="A3" s="138" t="s">
        <v>7</v>
      </c>
      <c r="B3" s="138"/>
      <c r="C3" s="142" t="s">
        <v>12</v>
      </c>
      <c r="D3" s="141" t="s">
        <v>94</v>
      </c>
      <c r="E3" s="141" t="s">
        <v>95</v>
      </c>
      <c r="F3" s="141" t="s">
        <v>96</v>
      </c>
      <c r="G3" s="141" t="s">
        <v>103</v>
      </c>
      <c r="H3" s="56"/>
    </row>
    <row r="4" spans="1:13" ht="15" customHeight="1" x14ac:dyDescent="0.35">
      <c r="A4" s="138"/>
      <c r="B4" s="138"/>
      <c r="C4" s="142"/>
      <c r="D4" s="142"/>
      <c r="E4" s="141"/>
      <c r="F4" s="141"/>
      <c r="G4" s="141"/>
      <c r="H4" s="56"/>
      <c r="I4" s="57"/>
      <c r="J4" s="57"/>
    </row>
    <row r="5" spans="1:13" ht="57.75" customHeight="1" x14ac:dyDescent="0.35">
      <c r="A5" s="138"/>
      <c r="B5" s="138"/>
      <c r="C5" s="142"/>
      <c r="D5" s="142"/>
      <c r="E5" s="141"/>
      <c r="F5" s="141"/>
      <c r="G5" s="141"/>
      <c r="H5" s="56"/>
      <c r="I5" s="57"/>
      <c r="J5" s="58" t="s">
        <v>52</v>
      </c>
      <c r="K5" s="58" t="s">
        <v>53</v>
      </c>
      <c r="L5" s="58" t="s">
        <v>54</v>
      </c>
      <c r="M5" s="58" t="s">
        <v>55</v>
      </c>
    </row>
    <row r="6" spans="1:13" x14ac:dyDescent="0.35">
      <c r="A6" s="138" t="s">
        <v>8</v>
      </c>
      <c r="B6" s="138"/>
      <c r="C6" s="59" t="s">
        <v>57</v>
      </c>
      <c r="D6" s="60">
        <v>792</v>
      </c>
      <c r="E6" s="60">
        <v>792</v>
      </c>
      <c r="F6" s="61">
        <f>E6/D6</f>
        <v>1</v>
      </c>
      <c r="G6" s="62" t="str">
        <f>ROUND(J6*100,0)&amp;-ROUND(K6*100,0)&amp;"%"</f>
        <v>100-100%</v>
      </c>
      <c r="H6" s="63">
        <f>$F$27</f>
        <v>0.82068769536800223</v>
      </c>
      <c r="I6" s="63">
        <v>0.9</v>
      </c>
      <c r="J6" s="64">
        <v>0.99517310485057875</v>
      </c>
      <c r="K6" s="64">
        <v>0.99999999999987432</v>
      </c>
      <c r="L6" s="64">
        <f>F6-J6</f>
        <v>4.8268951494212509E-3</v>
      </c>
      <c r="M6" s="64">
        <f>K6-F6</f>
        <v>-1.2567724638756772E-13</v>
      </c>
    </row>
    <row r="7" spans="1:13" x14ac:dyDescent="0.35">
      <c r="A7" s="138"/>
      <c r="B7" s="138"/>
      <c r="C7" s="60" t="s">
        <v>58</v>
      </c>
      <c r="D7" s="60">
        <v>527</v>
      </c>
      <c r="E7" s="60">
        <v>527</v>
      </c>
      <c r="F7" s="61">
        <f t="shared" ref="F7:F27" si="0">E7/D7</f>
        <v>1</v>
      </c>
      <c r="G7" s="62" t="str">
        <f t="shared" ref="G7:G27" si="1">ROUND(J7*100,0)&amp;-ROUND(K7*100,0)&amp;"%"</f>
        <v>99-100%</v>
      </c>
      <c r="H7" s="63">
        <f t="shared" ref="H7:H26" si="2">$F$27</f>
        <v>0.82068769536800223</v>
      </c>
      <c r="I7" s="63">
        <v>0.9</v>
      </c>
      <c r="J7" s="64">
        <v>0.99276348286085425</v>
      </c>
      <c r="K7" s="64">
        <v>0.99999999999981148</v>
      </c>
      <c r="L7" s="64">
        <f t="shared" ref="L7:L27" si="3">F7-J7</f>
        <v>7.2365171391457483E-3</v>
      </c>
      <c r="M7" s="64">
        <f t="shared" ref="M7:M27" si="4">K7-F7</f>
        <v>-1.8851586958135158E-13</v>
      </c>
    </row>
    <row r="8" spans="1:13" x14ac:dyDescent="0.35">
      <c r="A8" s="138"/>
      <c r="B8" s="138"/>
      <c r="C8" s="65" t="s">
        <v>2</v>
      </c>
      <c r="D8" s="65">
        <v>1319</v>
      </c>
      <c r="E8" s="65">
        <v>1319</v>
      </c>
      <c r="F8" s="66">
        <f t="shared" si="0"/>
        <v>1</v>
      </c>
      <c r="G8" s="67" t="str">
        <f t="shared" si="1"/>
        <v>100-100%</v>
      </c>
      <c r="H8" s="63">
        <f t="shared" si="2"/>
        <v>0.82068769536800223</v>
      </c>
      <c r="I8" s="63">
        <v>0.9</v>
      </c>
      <c r="J8" s="64">
        <v>0.99709606678741369</v>
      </c>
      <c r="K8" s="64">
        <v>0.99999999999992439</v>
      </c>
      <c r="L8" s="64">
        <f t="shared" si="3"/>
        <v>2.9039332125863071E-3</v>
      </c>
      <c r="M8" s="64">
        <f t="shared" si="4"/>
        <v>-7.560618797697316E-14</v>
      </c>
    </row>
    <row r="9" spans="1:13" x14ac:dyDescent="0.35">
      <c r="A9" s="138" t="s">
        <v>9</v>
      </c>
      <c r="B9" s="138"/>
      <c r="C9" s="60" t="s">
        <v>59</v>
      </c>
      <c r="D9" s="60">
        <v>501</v>
      </c>
      <c r="E9" s="60">
        <v>501</v>
      </c>
      <c r="F9" s="61">
        <f t="shared" si="0"/>
        <v>1</v>
      </c>
      <c r="G9" s="62" t="str">
        <f t="shared" si="1"/>
        <v>99-100%</v>
      </c>
      <c r="H9" s="63">
        <f t="shared" si="2"/>
        <v>0.82068769536800223</v>
      </c>
      <c r="I9" s="63">
        <v>0.9</v>
      </c>
      <c r="J9" s="64">
        <v>0.99239079268624364</v>
      </c>
      <c r="K9" s="64">
        <v>0.99999999999980194</v>
      </c>
      <c r="L9" s="64">
        <f t="shared" si="3"/>
        <v>7.6092073137563609E-3</v>
      </c>
      <c r="M9" s="64">
        <f t="shared" si="4"/>
        <v>-1.9806378759312793E-13</v>
      </c>
    </row>
    <row r="10" spans="1:13" x14ac:dyDescent="0.35">
      <c r="A10" s="138"/>
      <c r="B10" s="138"/>
      <c r="C10" s="60" t="s">
        <v>60</v>
      </c>
      <c r="D10" s="60">
        <v>467</v>
      </c>
      <c r="E10" s="60">
        <v>467</v>
      </c>
      <c r="F10" s="61">
        <f t="shared" si="0"/>
        <v>1</v>
      </c>
      <c r="G10" s="62" t="str">
        <f t="shared" si="1"/>
        <v>99-100%</v>
      </c>
      <c r="H10" s="63">
        <f t="shared" si="2"/>
        <v>0.82068769536800223</v>
      </c>
      <c r="I10" s="63">
        <v>0.9</v>
      </c>
      <c r="J10" s="64">
        <v>0.99184132310916417</v>
      </c>
      <c r="K10" s="64">
        <v>0.99999999999978761</v>
      </c>
      <c r="L10" s="64">
        <f t="shared" si="3"/>
        <v>8.1586768908358254E-3</v>
      </c>
      <c r="M10" s="64">
        <f t="shared" si="4"/>
        <v>-2.1238566461079245E-13</v>
      </c>
    </row>
    <row r="11" spans="1:13" x14ac:dyDescent="0.35">
      <c r="A11" s="138"/>
      <c r="B11" s="138"/>
      <c r="C11" s="60" t="s">
        <v>61</v>
      </c>
      <c r="D11" s="60">
        <v>382</v>
      </c>
      <c r="E11" s="60">
        <v>382</v>
      </c>
      <c r="F11" s="61">
        <f t="shared" si="0"/>
        <v>1</v>
      </c>
      <c r="G11" s="62" t="str">
        <f t="shared" si="1"/>
        <v>99-100%</v>
      </c>
      <c r="H11" s="63">
        <f t="shared" si="2"/>
        <v>0.82068769536800223</v>
      </c>
      <c r="I11" s="63">
        <v>0.9</v>
      </c>
      <c r="J11" s="64">
        <v>0.99004398498507373</v>
      </c>
      <c r="K11" s="64">
        <v>0.99999999999974087</v>
      </c>
      <c r="L11" s="64">
        <f t="shared" si="3"/>
        <v>9.9560150149262672E-3</v>
      </c>
      <c r="M11" s="64">
        <f t="shared" si="4"/>
        <v>-2.5912605394751154E-13</v>
      </c>
    </row>
    <row r="12" spans="1:13" x14ac:dyDescent="0.35">
      <c r="A12" s="138"/>
      <c r="B12" s="138"/>
      <c r="C12" s="60" t="s">
        <v>62</v>
      </c>
      <c r="D12" s="60">
        <v>206</v>
      </c>
      <c r="E12" s="60">
        <v>206</v>
      </c>
      <c r="F12" s="61">
        <f t="shared" si="0"/>
        <v>1</v>
      </c>
      <c r="G12" s="62" t="str">
        <f t="shared" si="1"/>
        <v>98-100%</v>
      </c>
      <c r="H12" s="63">
        <f t="shared" si="2"/>
        <v>0.82068769536800223</v>
      </c>
      <c r="I12" s="63">
        <v>0.9</v>
      </c>
      <c r="J12" s="64">
        <v>0.98169359139318291</v>
      </c>
      <c r="K12" s="64">
        <v>0.99999999999952349</v>
      </c>
      <c r="L12" s="64">
        <f t="shared" si="3"/>
        <v>1.8306408606817093E-2</v>
      </c>
      <c r="M12" s="64">
        <f t="shared" si="4"/>
        <v>-4.7650772216911719E-13</v>
      </c>
    </row>
    <row r="13" spans="1:13" x14ac:dyDescent="0.35">
      <c r="A13" s="138"/>
      <c r="B13" s="138"/>
      <c r="C13" s="68" t="s">
        <v>6</v>
      </c>
      <c r="D13" s="65">
        <v>1556</v>
      </c>
      <c r="E13" s="65">
        <v>1556</v>
      </c>
      <c r="F13" s="66">
        <f t="shared" si="0"/>
        <v>1</v>
      </c>
      <c r="G13" s="67" t="str">
        <f t="shared" si="1"/>
        <v>100-100%</v>
      </c>
      <c r="H13" s="63">
        <f t="shared" si="2"/>
        <v>0.82068769536800223</v>
      </c>
      <c r="I13" s="63">
        <v>0.9</v>
      </c>
      <c r="J13" s="64">
        <v>0.99753728610132686</v>
      </c>
      <c r="K13" s="64">
        <v>0.99999999999993583</v>
      </c>
      <c r="L13" s="64">
        <f t="shared" si="3"/>
        <v>2.4627138986731412E-3</v>
      </c>
      <c r="M13" s="64">
        <f t="shared" si="4"/>
        <v>-6.4170890823334048E-14</v>
      </c>
    </row>
    <row r="14" spans="1:13" x14ac:dyDescent="0.35">
      <c r="A14" s="138" t="s">
        <v>26</v>
      </c>
      <c r="B14" s="138"/>
      <c r="C14" s="60" t="s">
        <v>63</v>
      </c>
      <c r="D14" s="60">
        <v>13</v>
      </c>
      <c r="E14" s="60">
        <v>2</v>
      </c>
      <c r="F14" s="61">
        <f t="shared" si="0"/>
        <v>0.15384615384615385</v>
      </c>
      <c r="G14" s="62" t="str">
        <f t="shared" si="1"/>
        <v>4-42%</v>
      </c>
      <c r="H14" s="63">
        <f t="shared" si="2"/>
        <v>0.82068769536800223</v>
      </c>
      <c r="I14" s="63">
        <v>0.9</v>
      </c>
      <c r="J14" s="64">
        <v>4.3258279616519069E-2</v>
      </c>
      <c r="K14" s="64">
        <v>0.42234571333990356</v>
      </c>
      <c r="L14" s="64">
        <f t="shared" si="3"/>
        <v>0.11058787422963479</v>
      </c>
      <c r="M14" s="64">
        <f t="shared" si="4"/>
        <v>0.26849955949374971</v>
      </c>
    </row>
    <row r="15" spans="1:13" x14ac:dyDescent="0.35">
      <c r="A15" s="138"/>
      <c r="B15" s="138"/>
      <c r="C15" s="60" t="s">
        <v>64</v>
      </c>
      <c r="D15" s="60">
        <v>58</v>
      </c>
      <c r="E15" s="60">
        <v>0</v>
      </c>
      <c r="F15" s="84" t="s">
        <v>104</v>
      </c>
      <c r="G15" s="84" t="s">
        <v>104</v>
      </c>
      <c r="H15" s="63">
        <f t="shared" si="2"/>
        <v>0.82068769536800223</v>
      </c>
      <c r="I15" s="63">
        <v>0.9</v>
      </c>
      <c r="J15" s="64">
        <v>1.6170387218712746E-12</v>
      </c>
      <c r="K15" s="64">
        <v>6.2117618913779885E-2</v>
      </c>
      <c r="L15" s="64" t="e">
        <f t="shared" si="3"/>
        <v>#VALUE!</v>
      </c>
      <c r="M15" s="64" t="e">
        <f t="shared" si="4"/>
        <v>#VALUE!</v>
      </c>
    </row>
    <row r="16" spans="1:13" ht="15" customHeight="1" x14ac:dyDescent="0.35">
      <c r="A16" s="138"/>
      <c r="B16" s="138"/>
      <c r="C16" s="60" t="s">
        <v>65</v>
      </c>
      <c r="D16" s="60">
        <v>49</v>
      </c>
      <c r="E16" s="60">
        <v>1</v>
      </c>
      <c r="F16" s="61">
        <f t="shared" si="0"/>
        <v>2.0408163265306121E-2</v>
      </c>
      <c r="G16" s="62" t="str">
        <f t="shared" si="1"/>
        <v>0-11%</v>
      </c>
      <c r="H16" s="63">
        <f t="shared" si="2"/>
        <v>0.82068769536800223</v>
      </c>
      <c r="I16" s="63">
        <v>0.9</v>
      </c>
      <c r="J16" s="64">
        <v>3.6116828871016076E-3</v>
      </c>
      <c r="K16" s="64">
        <v>0.10693494203511297</v>
      </c>
      <c r="L16" s="64">
        <f t="shared" si="3"/>
        <v>1.6796480378204512E-2</v>
      </c>
      <c r="M16" s="64">
        <f t="shared" si="4"/>
        <v>8.6526778769806856E-2</v>
      </c>
    </row>
    <row r="17" spans="1:13" x14ac:dyDescent="0.35">
      <c r="A17" s="138"/>
      <c r="B17" s="138"/>
      <c r="C17" s="60" t="s">
        <v>66</v>
      </c>
      <c r="D17" s="60">
        <v>90</v>
      </c>
      <c r="E17" s="60">
        <v>2</v>
      </c>
      <c r="F17" s="61">
        <f t="shared" si="0"/>
        <v>2.2222222222222223E-2</v>
      </c>
      <c r="G17" s="62" t="str">
        <f t="shared" si="1"/>
        <v>1-8%</v>
      </c>
      <c r="H17" s="63">
        <f t="shared" si="2"/>
        <v>0.82068769536800223</v>
      </c>
      <c r="I17" s="63">
        <v>0.9</v>
      </c>
      <c r="J17" s="64">
        <v>6.1154561703848859E-3</v>
      </c>
      <c r="K17" s="64">
        <v>7.744510017273068E-2</v>
      </c>
      <c r="L17" s="64">
        <f t="shared" si="3"/>
        <v>1.6106766051837338E-2</v>
      </c>
      <c r="M17" s="64">
        <f t="shared" si="4"/>
        <v>5.5222877950508453E-2</v>
      </c>
    </row>
    <row r="18" spans="1:13" x14ac:dyDescent="0.35">
      <c r="A18" s="138"/>
      <c r="B18" s="138"/>
      <c r="C18" s="60" t="s">
        <v>67</v>
      </c>
      <c r="D18" s="60">
        <v>68</v>
      </c>
      <c r="E18" s="60">
        <v>4</v>
      </c>
      <c r="F18" s="61">
        <f t="shared" si="0"/>
        <v>5.8823529411764705E-2</v>
      </c>
      <c r="G18" s="62" t="str">
        <f t="shared" si="1"/>
        <v>2-14%</v>
      </c>
      <c r="H18" s="63">
        <f t="shared" si="2"/>
        <v>0.82068769536800223</v>
      </c>
      <c r="I18" s="63">
        <v>0.9</v>
      </c>
      <c r="J18" s="64">
        <v>2.3110806925826011E-2</v>
      </c>
      <c r="K18" s="64">
        <v>0.14171666137411965</v>
      </c>
      <c r="L18" s="64">
        <f t="shared" si="3"/>
        <v>3.5712722485938694E-2</v>
      </c>
      <c r="M18" s="64">
        <f t="shared" si="4"/>
        <v>8.2893131962354941E-2</v>
      </c>
    </row>
    <row r="19" spans="1:13" x14ac:dyDescent="0.35">
      <c r="A19" s="138"/>
      <c r="B19" s="138"/>
      <c r="C19" s="60" t="s">
        <v>68</v>
      </c>
      <c r="D19" s="60">
        <v>20</v>
      </c>
      <c r="E19" s="60">
        <v>2</v>
      </c>
      <c r="F19" s="61">
        <f t="shared" si="0"/>
        <v>0.1</v>
      </c>
      <c r="G19" s="62" t="str">
        <f t="shared" si="1"/>
        <v>3-30%</v>
      </c>
      <c r="H19" s="63">
        <f t="shared" si="2"/>
        <v>0.82068769536800223</v>
      </c>
      <c r="I19" s="63">
        <v>0.9</v>
      </c>
      <c r="J19" s="64">
        <v>2.7866546187838036E-2</v>
      </c>
      <c r="K19" s="64">
        <v>0.30103314061225467</v>
      </c>
      <c r="L19" s="64">
        <f t="shared" si="3"/>
        <v>7.2133453812161963E-2</v>
      </c>
      <c r="M19" s="64">
        <f t="shared" si="4"/>
        <v>0.20103314061225466</v>
      </c>
    </row>
    <row r="20" spans="1:13" x14ac:dyDescent="0.35">
      <c r="A20" s="138"/>
      <c r="B20" s="138"/>
      <c r="C20" s="60" t="s">
        <v>70</v>
      </c>
      <c r="D20" s="60">
        <v>52</v>
      </c>
      <c r="E20" s="60">
        <v>0</v>
      </c>
      <c r="F20" s="84" t="s">
        <v>104</v>
      </c>
      <c r="G20" s="84" t="s">
        <v>104</v>
      </c>
      <c r="H20" s="63">
        <f t="shared" si="2"/>
        <v>0.82068769536800223</v>
      </c>
      <c r="I20" s="63">
        <v>0.9</v>
      </c>
      <c r="J20" s="64">
        <v>1.7907848103477299E-12</v>
      </c>
      <c r="K20" s="64">
        <v>6.8791975665887087E-2</v>
      </c>
      <c r="L20" s="64" t="e">
        <f t="shared" si="3"/>
        <v>#VALUE!</v>
      </c>
      <c r="M20" s="64" t="e">
        <f t="shared" si="4"/>
        <v>#VALUE!</v>
      </c>
    </row>
    <row r="21" spans="1:13" x14ac:dyDescent="0.35">
      <c r="A21" s="138"/>
      <c r="B21" s="138"/>
      <c r="C21" s="69" t="s">
        <v>69</v>
      </c>
      <c r="D21" s="60">
        <v>48</v>
      </c>
      <c r="E21" s="60">
        <v>0</v>
      </c>
      <c r="F21" s="84" t="s">
        <v>104</v>
      </c>
      <c r="G21" s="84" t="s">
        <v>104</v>
      </c>
      <c r="H21" s="63">
        <f t="shared" si="2"/>
        <v>0.82068769536800223</v>
      </c>
      <c r="I21" s="63">
        <v>0.9</v>
      </c>
      <c r="J21" s="64">
        <v>1.92895880395126E-12</v>
      </c>
      <c r="K21" s="64">
        <v>7.4099850710788076E-2</v>
      </c>
      <c r="L21" s="64" t="e">
        <f t="shared" si="3"/>
        <v>#VALUE!</v>
      </c>
      <c r="M21" s="64" t="e">
        <f t="shared" si="4"/>
        <v>#VALUE!</v>
      </c>
    </row>
    <row r="22" spans="1:13" x14ac:dyDescent="0.35">
      <c r="A22" s="138"/>
      <c r="B22" s="138"/>
      <c r="C22" s="60" t="s">
        <v>71</v>
      </c>
      <c r="D22" s="60">
        <v>74</v>
      </c>
      <c r="E22" s="60">
        <v>0</v>
      </c>
      <c r="F22" s="84" t="s">
        <v>104</v>
      </c>
      <c r="G22" s="84" t="s">
        <v>104</v>
      </c>
      <c r="H22" s="63">
        <f t="shared" si="2"/>
        <v>0.82068769536800223</v>
      </c>
      <c r="I22" s="63">
        <v>0.9</v>
      </c>
      <c r="J22" s="64">
        <v>1.284662824332987E-12</v>
      </c>
      <c r="K22" s="64">
        <v>4.9349588649472788E-2</v>
      </c>
      <c r="L22" s="64" t="e">
        <f t="shared" si="3"/>
        <v>#VALUE!</v>
      </c>
      <c r="M22" s="64" t="e">
        <f t="shared" si="4"/>
        <v>#VALUE!</v>
      </c>
    </row>
    <row r="23" spans="1:13" x14ac:dyDescent="0.35">
      <c r="A23" s="138"/>
      <c r="B23" s="138"/>
      <c r="C23" s="60" t="s">
        <v>72</v>
      </c>
      <c r="D23" s="60">
        <v>3</v>
      </c>
      <c r="E23" s="60">
        <v>0</v>
      </c>
      <c r="F23" s="84" t="s">
        <v>104</v>
      </c>
      <c r="G23" s="84" t="s">
        <v>104</v>
      </c>
      <c r="H23" s="63">
        <f t="shared" si="2"/>
        <v>0.82068769536800223</v>
      </c>
      <c r="I23" s="63">
        <v>0.9</v>
      </c>
      <c r="J23" s="64">
        <v>1.4616800186955218E-11</v>
      </c>
      <c r="K23" s="64">
        <v>0.56149603065870779</v>
      </c>
      <c r="L23" s="64" t="e">
        <f t="shared" si="3"/>
        <v>#VALUE!</v>
      </c>
      <c r="M23" s="64" t="e">
        <f t="shared" si="4"/>
        <v>#VALUE!</v>
      </c>
    </row>
    <row r="24" spans="1:13" x14ac:dyDescent="0.35">
      <c r="A24" s="138"/>
      <c r="B24" s="138"/>
      <c r="C24" s="60" t="s">
        <v>73</v>
      </c>
      <c r="D24" s="60">
        <v>68</v>
      </c>
      <c r="E24" s="60">
        <v>2</v>
      </c>
      <c r="F24" s="61">
        <f t="shared" si="0"/>
        <v>2.9411764705882353E-2</v>
      </c>
      <c r="G24" s="62" t="str">
        <f t="shared" si="1"/>
        <v>1-10%</v>
      </c>
      <c r="H24" s="63">
        <f t="shared" si="2"/>
        <v>0.82068769536800223</v>
      </c>
      <c r="I24" s="63">
        <v>0.9</v>
      </c>
      <c r="J24" s="64">
        <v>8.1031983463052785E-3</v>
      </c>
      <c r="K24" s="64">
        <v>0.10104610117363674</v>
      </c>
      <c r="L24" s="64">
        <f t="shared" si="3"/>
        <v>2.1308566359577074E-2</v>
      </c>
      <c r="M24" s="64">
        <f t="shared" si="4"/>
        <v>7.1634336467754384E-2</v>
      </c>
    </row>
    <row r="25" spans="1:13" x14ac:dyDescent="0.35">
      <c r="A25" s="138"/>
      <c r="B25" s="138"/>
      <c r="C25" s="60" t="s">
        <v>74</v>
      </c>
      <c r="D25" s="60">
        <v>101</v>
      </c>
      <c r="E25" s="60">
        <v>0</v>
      </c>
      <c r="F25" s="84" t="s">
        <v>104</v>
      </c>
      <c r="G25" s="84" t="s">
        <v>104</v>
      </c>
      <c r="H25" s="63">
        <f t="shared" si="2"/>
        <v>0.82068769536800223</v>
      </c>
      <c r="I25" s="63">
        <v>0.9</v>
      </c>
      <c r="J25" s="64">
        <v>9.5382136319284722E-13</v>
      </c>
      <c r="K25" s="64">
        <v>3.6640502882992733E-2</v>
      </c>
      <c r="L25" s="64" t="e">
        <f t="shared" si="3"/>
        <v>#VALUE!</v>
      </c>
      <c r="M25" s="64" t="e">
        <f t="shared" si="4"/>
        <v>#VALUE!</v>
      </c>
    </row>
    <row r="26" spans="1:13" x14ac:dyDescent="0.35">
      <c r="A26" s="138"/>
      <c r="B26" s="138"/>
      <c r="C26" s="65" t="s">
        <v>25</v>
      </c>
      <c r="D26" s="65">
        <v>644</v>
      </c>
      <c r="E26" s="65">
        <v>13</v>
      </c>
      <c r="F26" s="66">
        <f t="shared" si="0"/>
        <v>2.0186335403726708E-2</v>
      </c>
      <c r="G26" s="67" t="str">
        <f t="shared" si="1"/>
        <v>1-3%</v>
      </c>
      <c r="H26" s="63">
        <f t="shared" si="2"/>
        <v>0.82068769536800223</v>
      </c>
      <c r="I26" s="63">
        <v>0.9</v>
      </c>
      <c r="J26" s="64">
        <v>1.1834326771114538E-2</v>
      </c>
      <c r="K26" s="64">
        <v>3.4228554069769393E-2</v>
      </c>
      <c r="L26" s="64">
        <f t="shared" si="3"/>
        <v>8.3520086326121703E-3</v>
      </c>
      <c r="M26" s="64">
        <f t="shared" si="4"/>
        <v>1.4042218666042685E-2</v>
      </c>
    </row>
    <row r="27" spans="1:13" x14ac:dyDescent="0.35">
      <c r="A27" s="139" t="s">
        <v>27</v>
      </c>
      <c r="B27" s="139"/>
      <c r="C27" s="65" t="s">
        <v>27</v>
      </c>
      <c r="D27" s="65">
        <v>3519</v>
      </c>
      <c r="E27" s="65">
        <v>2888</v>
      </c>
      <c r="F27" s="66">
        <f t="shared" si="0"/>
        <v>0.82068769536800223</v>
      </c>
      <c r="G27" s="67" t="str">
        <f t="shared" si="1"/>
        <v>81-83%</v>
      </c>
      <c r="H27" s="70"/>
      <c r="J27" s="64">
        <v>0.80766556985198967</v>
      </c>
      <c r="K27" s="64">
        <v>0.83301044023507098</v>
      </c>
      <c r="L27" s="64">
        <f t="shared" si="3"/>
        <v>1.3022125516012562E-2</v>
      </c>
      <c r="M27" s="64">
        <f t="shared" si="4"/>
        <v>1.2322744867068747E-2</v>
      </c>
    </row>
    <row r="28" spans="1:13" x14ac:dyDescent="0.35">
      <c r="A28" s="71"/>
      <c r="B28" s="71"/>
      <c r="J28" s="72"/>
      <c r="K28" s="72"/>
      <c r="L28" s="72"/>
      <c r="M28" s="72"/>
    </row>
    <row r="32" spans="1:13" x14ac:dyDescent="0.35">
      <c r="A32" s="73"/>
      <c r="B32" s="74"/>
    </row>
    <row r="33" spans="1:9" ht="2.5" customHeight="1" x14ac:dyDescent="0.35"/>
    <row r="34" spans="1:9" ht="15" customHeight="1" x14ac:dyDescent="0.35">
      <c r="A34" s="122" t="s">
        <v>28</v>
      </c>
      <c r="B34" s="123"/>
      <c r="C34" s="124"/>
      <c r="D34" s="117" t="s">
        <v>97</v>
      </c>
      <c r="E34" s="108" t="s">
        <v>98</v>
      </c>
      <c r="F34" s="108" t="s">
        <v>100</v>
      </c>
      <c r="G34" s="109" t="s">
        <v>103</v>
      </c>
    </row>
    <row r="35" spans="1:9" ht="30" customHeight="1" x14ac:dyDescent="0.35">
      <c r="A35" s="125"/>
      <c r="B35" s="140"/>
      <c r="C35" s="127"/>
      <c r="D35" s="118"/>
      <c r="E35" s="108"/>
      <c r="F35" s="108"/>
      <c r="G35" s="109"/>
    </row>
    <row r="36" spans="1:9" ht="29.5" customHeight="1" x14ac:dyDescent="0.35">
      <c r="A36" s="128"/>
      <c r="B36" s="129"/>
      <c r="C36" s="130"/>
      <c r="D36" s="119"/>
      <c r="E36" s="108"/>
      <c r="F36" s="108"/>
      <c r="G36" s="109"/>
    </row>
    <row r="37" spans="1:9" x14ac:dyDescent="0.35">
      <c r="A37" s="135" t="s">
        <v>27</v>
      </c>
      <c r="B37" s="136"/>
      <c r="C37" s="137"/>
      <c r="D37" s="65">
        <v>3519</v>
      </c>
      <c r="E37" s="65">
        <v>2888</v>
      </c>
      <c r="F37" s="66">
        <f t="shared" ref="F37" si="5">E37/D37</f>
        <v>0.82068769536800223</v>
      </c>
      <c r="G37" s="67" t="s">
        <v>99</v>
      </c>
      <c r="H37" s="75">
        <v>0.9</v>
      </c>
      <c r="I37" s="75">
        <v>0.9</v>
      </c>
    </row>
    <row r="38" spans="1:9" x14ac:dyDescent="0.35">
      <c r="H38" s="75">
        <v>0.9</v>
      </c>
    </row>
    <row r="56" spans="1:7" ht="60" customHeight="1" x14ac:dyDescent="0.35">
      <c r="A56" s="113" t="s">
        <v>37</v>
      </c>
      <c r="B56" s="114" t="s">
        <v>94</v>
      </c>
      <c r="C56" s="114"/>
      <c r="D56" s="114" t="s">
        <v>101</v>
      </c>
      <c r="E56" s="114"/>
      <c r="F56" s="115" t="s">
        <v>102</v>
      </c>
      <c r="G56" s="116"/>
    </row>
    <row r="57" spans="1:7" ht="77.5" x14ac:dyDescent="0.35">
      <c r="A57" s="113"/>
      <c r="B57" s="76" t="s">
        <v>78</v>
      </c>
      <c r="C57" s="76" t="s">
        <v>79</v>
      </c>
      <c r="D57" s="76" t="s">
        <v>78</v>
      </c>
      <c r="E57" s="76" t="s">
        <v>80</v>
      </c>
      <c r="F57" s="104" t="s">
        <v>78</v>
      </c>
      <c r="G57" s="104" t="s">
        <v>80</v>
      </c>
    </row>
    <row r="58" spans="1:7" x14ac:dyDescent="0.35">
      <c r="A58" s="77" t="s">
        <v>29</v>
      </c>
      <c r="B58" s="78">
        <v>11</v>
      </c>
      <c r="C58" s="78">
        <v>50</v>
      </c>
      <c r="D58" s="78">
        <v>9</v>
      </c>
      <c r="E58" s="78">
        <v>48</v>
      </c>
      <c r="F58" s="79">
        <f>D58/B58</f>
        <v>0.81818181818181823</v>
      </c>
      <c r="G58" s="79">
        <f>E58/C58</f>
        <v>0.96</v>
      </c>
    </row>
    <row r="59" spans="1:7" x14ac:dyDescent="0.35">
      <c r="A59" s="77" t="s">
        <v>30</v>
      </c>
      <c r="B59" s="78">
        <v>19</v>
      </c>
      <c r="C59" s="78">
        <v>111</v>
      </c>
      <c r="D59" s="78">
        <v>18</v>
      </c>
      <c r="E59" s="78">
        <v>99</v>
      </c>
      <c r="F59" s="79">
        <f t="shared" ref="F59:G64" si="6">D59/B59</f>
        <v>0.94736842105263153</v>
      </c>
      <c r="G59" s="79">
        <f t="shared" si="6"/>
        <v>0.89189189189189189</v>
      </c>
    </row>
    <row r="60" spans="1:7" x14ac:dyDescent="0.35">
      <c r="A60" s="77" t="s">
        <v>31</v>
      </c>
      <c r="B60" s="78">
        <v>43</v>
      </c>
      <c r="C60" s="78">
        <v>415</v>
      </c>
      <c r="D60" s="78">
        <v>37</v>
      </c>
      <c r="E60" s="78">
        <v>351</v>
      </c>
      <c r="F60" s="79">
        <f t="shared" si="6"/>
        <v>0.86046511627906974</v>
      </c>
      <c r="G60" s="79">
        <f t="shared" si="6"/>
        <v>0.8457831325301205</v>
      </c>
    </row>
    <row r="61" spans="1:7" x14ac:dyDescent="0.35">
      <c r="A61" s="77" t="s">
        <v>32</v>
      </c>
      <c r="B61" s="78">
        <v>83</v>
      </c>
      <c r="C61" s="78">
        <v>747</v>
      </c>
      <c r="D61" s="78">
        <v>65</v>
      </c>
      <c r="E61" s="78">
        <v>633</v>
      </c>
      <c r="F61" s="79">
        <f t="shared" si="6"/>
        <v>0.7831325301204819</v>
      </c>
      <c r="G61" s="79">
        <f t="shared" si="6"/>
        <v>0.84738955823293172</v>
      </c>
    </row>
    <row r="62" spans="1:7" x14ac:dyDescent="0.35">
      <c r="A62" s="77" t="s">
        <v>33</v>
      </c>
      <c r="B62" s="78">
        <v>122</v>
      </c>
      <c r="C62" s="78">
        <v>1144</v>
      </c>
      <c r="D62" s="78">
        <v>94</v>
      </c>
      <c r="E62" s="78">
        <v>918</v>
      </c>
      <c r="F62" s="79">
        <f t="shared" si="6"/>
        <v>0.77049180327868849</v>
      </c>
      <c r="G62" s="79">
        <f t="shared" si="6"/>
        <v>0.80244755244755239</v>
      </c>
    </row>
    <row r="63" spans="1:7" x14ac:dyDescent="0.35">
      <c r="A63" s="80" t="s">
        <v>34</v>
      </c>
      <c r="B63" s="78">
        <v>51</v>
      </c>
      <c r="C63" s="78">
        <v>723</v>
      </c>
      <c r="D63" s="78">
        <v>39</v>
      </c>
      <c r="E63" s="78">
        <v>577</v>
      </c>
      <c r="F63" s="79">
        <f t="shared" si="6"/>
        <v>0.76470588235294112</v>
      </c>
      <c r="G63" s="79">
        <f t="shared" si="6"/>
        <v>0.79806362378976492</v>
      </c>
    </row>
    <row r="64" spans="1:7" x14ac:dyDescent="0.35">
      <c r="A64" s="81" t="s">
        <v>27</v>
      </c>
      <c r="B64" s="82">
        <f>SUM(B58:B63)</f>
        <v>329</v>
      </c>
      <c r="C64" s="82">
        <f>SUM(C58:C63)</f>
        <v>3190</v>
      </c>
      <c r="D64" s="82">
        <f>SUM(D58:D63)</f>
        <v>262</v>
      </c>
      <c r="E64" s="82">
        <f>SUM(E58:E63)</f>
        <v>2626</v>
      </c>
      <c r="F64" s="83">
        <f t="shared" si="6"/>
        <v>0.79635258358662619</v>
      </c>
      <c r="G64" s="83">
        <f t="shared" si="6"/>
        <v>0.82319749216300941</v>
      </c>
    </row>
    <row r="65" spans="1:7" x14ac:dyDescent="0.35">
      <c r="A65" s="81" t="s">
        <v>27</v>
      </c>
      <c r="B65" s="132">
        <f>SUM(B64:C64)</f>
        <v>3519</v>
      </c>
      <c r="C65" s="132"/>
      <c r="D65" s="132">
        <f>SUM(D64:E64)</f>
        <v>2888</v>
      </c>
      <c r="E65" s="132"/>
      <c r="F65" s="133">
        <f>D65/B65</f>
        <v>0.82068769536800223</v>
      </c>
      <c r="G65" s="134"/>
    </row>
  </sheetData>
  <mergeCells count="23">
    <mergeCell ref="G3:G5"/>
    <mergeCell ref="A3:B5"/>
    <mergeCell ref="C3:C5"/>
    <mergeCell ref="D3:D5"/>
    <mergeCell ref="E3:E5"/>
    <mergeCell ref="F3:F5"/>
    <mergeCell ref="A6:B8"/>
    <mergeCell ref="A9:B13"/>
    <mergeCell ref="A14:B26"/>
    <mergeCell ref="A27:B27"/>
    <mergeCell ref="A34:C36"/>
    <mergeCell ref="B65:C65"/>
    <mergeCell ref="D65:E65"/>
    <mergeCell ref="F65:G65"/>
    <mergeCell ref="E34:E36"/>
    <mergeCell ref="F34:F36"/>
    <mergeCell ref="G34:G36"/>
    <mergeCell ref="A37:C37"/>
    <mergeCell ref="A56:A57"/>
    <mergeCell ref="B56:C56"/>
    <mergeCell ref="D56:E56"/>
    <mergeCell ref="F56:G56"/>
    <mergeCell ref="D34:D3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7A5B-78B9-4300-81EF-CA0017FB901C}">
  <dimension ref="A30:G30"/>
  <sheetViews>
    <sheetView workbookViewId="0">
      <selection activeCell="I24" sqref="I24"/>
    </sheetView>
  </sheetViews>
  <sheetFormatPr defaultRowHeight="14.5" x14ac:dyDescent="0.35"/>
  <sheetData>
    <row r="30" spans="1:7" x14ac:dyDescent="0.35">
      <c r="A30" s="12"/>
      <c r="B30" s="13"/>
      <c r="C30" s="13"/>
      <c r="D30" s="13"/>
      <c r="E30" s="13"/>
      <c r="F30" s="13"/>
      <c r="G30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5"/>
  <sheetViews>
    <sheetView topLeftCell="A25" zoomScale="90" zoomScaleNormal="90" workbookViewId="0">
      <selection activeCell="H37" sqref="H37"/>
    </sheetView>
  </sheetViews>
  <sheetFormatPr defaultRowHeight="14.5" x14ac:dyDescent="0.35"/>
  <cols>
    <col min="3" max="3" width="20.54296875" customWidth="1"/>
    <col min="4" max="4" width="12.1796875" customWidth="1"/>
    <col min="5" max="5" width="20.54296875" customWidth="1"/>
    <col min="6" max="6" width="20.81640625" customWidth="1"/>
    <col min="7" max="7" width="17.26953125" customWidth="1"/>
    <col min="8" max="8" width="15.81640625" customWidth="1"/>
    <col min="9" max="9" width="4" customWidth="1"/>
    <col min="12" max="12" width="21.453125" customWidth="1"/>
    <col min="13" max="13" width="28.7265625" bestFit="1" customWidth="1"/>
    <col min="19" max="19" width="18.54296875" customWidth="1"/>
    <col min="23" max="23" width="19.1796875" customWidth="1"/>
    <col min="24" max="24" width="15" customWidth="1"/>
  </cols>
  <sheetData>
    <row r="1" spans="1:13" x14ac:dyDescent="0.35">
      <c r="A1" s="4" t="s">
        <v>10</v>
      </c>
      <c r="B1" s="8"/>
      <c r="C1" s="8"/>
      <c r="D1" s="8"/>
      <c r="E1" s="8"/>
      <c r="F1" s="8"/>
      <c r="G1" s="8"/>
    </row>
    <row r="2" spans="1:13" x14ac:dyDescent="0.35">
      <c r="A2" s="4"/>
      <c r="B2" s="8"/>
      <c r="C2" s="8"/>
      <c r="D2" s="8"/>
      <c r="E2" s="8"/>
      <c r="F2" s="8"/>
      <c r="G2" s="8"/>
    </row>
    <row r="3" spans="1:13" ht="15" customHeight="1" x14ac:dyDescent="0.35">
      <c r="A3" s="167" t="s">
        <v>7</v>
      </c>
      <c r="B3" s="167"/>
      <c r="C3" s="147" t="s">
        <v>12</v>
      </c>
      <c r="D3" s="143" t="s">
        <v>81</v>
      </c>
      <c r="E3" s="143" t="s">
        <v>89</v>
      </c>
      <c r="F3" s="143" t="s">
        <v>90</v>
      </c>
      <c r="G3" s="143" t="s">
        <v>51</v>
      </c>
      <c r="H3" s="7"/>
    </row>
    <row r="4" spans="1:13" ht="15" customHeight="1" x14ac:dyDescent="0.35">
      <c r="A4" s="167"/>
      <c r="B4" s="167"/>
      <c r="C4" s="147"/>
      <c r="D4" s="147"/>
      <c r="E4" s="143"/>
      <c r="F4" s="143"/>
      <c r="G4" s="143"/>
      <c r="H4" s="7"/>
      <c r="I4" s="2"/>
      <c r="J4" s="2"/>
    </row>
    <row r="5" spans="1:13" ht="57.75" customHeight="1" x14ac:dyDescent="0.35">
      <c r="A5" s="167"/>
      <c r="B5" s="167"/>
      <c r="C5" s="147"/>
      <c r="D5" s="147"/>
      <c r="E5" s="143"/>
      <c r="F5" s="143"/>
      <c r="G5" s="143"/>
      <c r="H5" s="7"/>
      <c r="I5" s="2"/>
      <c r="J5" s="40" t="s">
        <v>52</v>
      </c>
      <c r="K5" s="40" t="s">
        <v>53</v>
      </c>
      <c r="L5" s="40" t="s">
        <v>54</v>
      </c>
      <c r="M5" s="40" t="s">
        <v>55</v>
      </c>
    </row>
    <row r="6" spans="1:13" x14ac:dyDescent="0.35">
      <c r="A6" s="167" t="s">
        <v>8</v>
      </c>
      <c r="B6" s="167"/>
      <c r="C6" s="45" t="s">
        <v>57</v>
      </c>
      <c r="D6" s="46">
        <v>805</v>
      </c>
      <c r="E6" s="46">
        <v>805</v>
      </c>
      <c r="F6" s="47">
        <v>1</v>
      </c>
      <c r="G6" s="48" t="str">
        <f>ROUND(J6*100,0)&amp;-ROUND(K6*100,0)&amp;"%"</f>
        <v>100-100%</v>
      </c>
      <c r="H6" s="10">
        <f>$F$27</f>
        <v>0.80489160644802671</v>
      </c>
      <c r="I6" s="10">
        <v>0.9</v>
      </c>
      <c r="J6" s="41">
        <v>0.995</v>
      </c>
      <c r="K6" s="41">
        <v>1</v>
      </c>
      <c r="L6" s="41">
        <f>F6-J6</f>
        <v>5.0000000000000044E-3</v>
      </c>
      <c r="M6" s="41">
        <f>K6-F6</f>
        <v>0</v>
      </c>
    </row>
    <row r="7" spans="1:13" x14ac:dyDescent="0.35">
      <c r="A7" s="167"/>
      <c r="B7" s="167"/>
      <c r="C7" s="49" t="s">
        <v>58</v>
      </c>
      <c r="D7" s="46">
        <v>603</v>
      </c>
      <c r="E7" s="46">
        <v>603</v>
      </c>
      <c r="F7" s="47">
        <v>1</v>
      </c>
      <c r="G7" s="48" t="str">
        <f t="shared" ref="G7:G27" si="0">ROUND(J7*100,0)&amp;-ROUND(K7*100,0)&amp;"%"</f>
        <v>99-100%</v>
      </c>
      <c r="H7" s="10">
        <f t="shared" ref="H7:H26" si="1">$F$27</f>
        <v>0.80489160644802671</v>
      </c>
      <c r="I7" s="10">
        <v>0.9</v>
      </c>
      <c r="J7" s="41">
        <v>0.99399999999999999</v>
      </c>
      <c r="K7" s="41">
        <v>1</v>
      </c>
      <c r="L7" s="41">
        <f t="shared" ref="L7:L27" si="2">F7-J7</f>
        <v>6.0000000000000053E-3</v>
      </c>
      <c r="M7" s="41">
        <f t="shared" ref="M7:M27" si="3">K7-F7</f>
        <v>0</v>
      </c>
    </row>
    <row r="8" spans="1:13" x14ac:dyDescent="0.35">
      <c r="A8" s="167"/>
      <c r="B8" s="167"/>
      <c r="C8" s="50" t="s">
        <v>2</v>
      </c>
      <c r="D8" s="24">
        <v>1408</v>
      </c>
      <c r="E8" s="24">
        <v>1408</v>
      </c>
      <c r="F8" s="42">
        <v>1</v>
      </c>
      <c r="G8" s="52" t="str">
        <f t="shared" si="0"/>
        <v>100-100%</v>
      </c>
      <c r="H8" s="10">
        <f t="shared" si="1"/>
        <v>0.80489160644802671</v>
      </c>
      <c r="I8" s="10">
        <v>0.9</v>
      </c>
      <c r="J8" s="41">
        <v>0.997</v>
      </c>
      <c r="K8" s="41">
        <v>1</v>
      </c>
      <c r="L8" s="41">
        <f t="shared" si="2"/>
        <v>3.0000000000000027E-3</v>
      </c>
      <c r="M8" s="41">
        <f t="shared" si="3"/>
        <v>0</v>
      </c>
    </row>
    <row r="9" spans="1:13" x14ac:dyDescent="0.35">
      <c r="A9" s="167" t="s">
        <v>9</v>
      </c>
      <c r="B9" s="167"/>
      <c r="C9" s="49" t="s">
        <v>59</v>
      </c>
      <c r="D9" s="46">
        <v>485</v>
      </c>
      <c r="E9" s="46">
        <v>485</v>
      </c>
      <c r="F9" s="47">
        <v>1</v>
      </c>
      <c r="G9" s="48" t="str">
        <f t="shared" si="0"/>
        <v>99-100%</v>
      </c>
      <c r="H9" s="10">
        <f t="shared" si="1"/>
        <v>0.80489160644802671</v>
      </c>
      <c r="I9" s="10">
        <v>0.9</v>
      </c>
      <c r="J9" s="41">
        <v>0.99199999999999999</v>
      </c>
      <c r="K9" s="41">
        <v>1</v>
      </c>
      <c r="L9" s="41">
        <f t="shared" si="2"/>
        <v>8.0000000000000071E-3</v>
      </c>
      <c r="M9" s="41">
        <f t="shared" si="3"/>
        <v>0</v>
      </c>
    </row>
    <row r="10" spans="1:13" x14ac:dyDescent="0.35">
      <c r="A10" s="167"/>
      <c r="B10" s="167"/>
      <c r="C10" s="49" t="s">
        <v>60</v>
      </c>
      <c r="D10" s="46">
        <v>413</v>
      </c>
      <c r="E10" s="46">
        <v>413</v>
      </c>
      <c r="F10" s="47">
        <v>1</v>
      </c>
      <c r="G10" s="48" t="str">
        <f t="shared" si="0"/>
        <v>99-100%</v>
      </c>
      <c r="H10" s="10">
        <f t="shared" si="1"/>
        <v>0.80489160644802671</v>
      </c>
      <c r="I10" s="10">
        <v>0.9</v>
      </c>
      <c r="J10" s="41">
        <v>0.99099999999999999</v>
      </c>
      <c r="K10" s="41">
        <v>1</v>
      </c>
      <c r="L10" s="41">
        <f t="shared" si="2"/>
        <v>9.000000000000008E-3</v>
      </c>
      <c r="M10" s="41">
        <f t="shared" si="3"/>
        <v>0</v>
      </c>
    </row>
    <row r="11" spans="1:13" x14ac:dyDescent="0.35">
      <c r="A11" s="167"/>
      <c r="B11" s="167"/>
      <c r="C11" s="49" t="s">
        <v>61</v>
      </c>
      <c r="D11" s="46">
        <v>369</v>
      </c>
      <c r="E11" s="46">
        <v>369</v>
      </c>
      <c r="F11" s="47">
        <v>1</v>
      </c>
      <c r="G11" s="48" t="str">
        <f t="shared" si="0"/>
        <v>99-100%</v>
      </c>
      <c r="H11" s="10">
        <f t="shared" si="1"/>
        <v>0.80489160644802671</v>
      </c>
      <c r="I11" s="10">
        <v>0.9</v>
      </c>
      <c r="J11" s="41">
        <v>0.98899999999999999</v>
      </c>
      <c r="K11" s="41">
        <v>1</v>
      </c>
      <c r="L11" s="41">
        <f t="shared" si="2"/>
        <v>1.100000000000001E-2</v>
      </c>
      <c r="M11" s="41">
        <f t="shared" si="3"/>
        <v>0</v>
      </c>
    </row>
    <row r="12" spans="1:13" x14ac:dyDescent="0.35">
      <c r="A12" s="167"/>
      <c r="B12" s="167"/>
      <c r="C12" s="49" t="s">
        <v>62</v>
      </c>
      <c r="D12" s="46">
        <v>211</v>
      </c>
      <c r="E12" s="46">
        <v>211</v>
      </c>
      <c r="F12" s="47">
        <v>1</v>
      </c>
      <c r="G12" s="48" t="str">
        <f t="shared" si="0"/>
        <v>98-100%</v>
      </c>
      <c r="H12" s="10">
        <f t="shared" si="1"/>
        <v>0.80489160644802671</v>
      </c>
      <c r="I12" s="10">
        <v>0.9</v>
      </c>
      <c r="J12" s="41">
        <v>0.98199999999999998</v>
      </c>
      <c r="K12" s="41">
        <v>1</v>
      </c>
      <c r="L12" s="41">
        <f t="shared" si="2"/>
        <v>1.8000000000000016E-2</v>
      </c>
      <c r="M12" s="41">
        <f t="shared" si="3"/>
        <v>0</v>
      </c>
    </row>
    <row r="13" spans="1:13" x14ac:dyDescent="0.35">
      <c r="A13" s="167"/>
      <c r="B13" s="167"/>
      <c r="C13" s="51" t="s">
        <v>6</v>
      </c>
      <c r="D13" s="24">
        <v>1478</v>
      </c>
      <c r="E13" s="24">
        <v>1478</v>
      </c>
      <c r="F13" s="42">
        <v>1</v>
      </c>
      <c r="G13" s="52" t="str">
        <f t="shared" si="0"/>
        <v>100-100%</v>
      </c>
      <c r="H13" s="10">
        <f t="shared" si="1"/>
        <v>0.80489160644802671</v>
      </c>
      <c r="I13" s="10">
        <v>0.9</v>
      </c>
      <c r="J13" s="41">
        <v>0.997</v>
      </c>
      <c r="K13" s="41">
        <v>1</v>
      </c>
      <c r="L13" s="41">
        <f t="shared" si="2"/>
        <v>3.0000000000000027E-3</v>
      </c>
      <c r="M13" s="41">
        <f t="shared" si="3"/>
        <v>0</v>
      </c>
    </row>
    <row r="14" spans="1:13" x14ac:dyDescent="0.35">
      <c r="A14" s="167" t="s">
        <v>26</v>
      </c>
      <c r="B14" s="167"/>
      <c r="C14" s="49" t="s">
        <v>63</v>
      </c>
      <c r="D14" s="46">
        <v>15</v>
      </c>
      <c r="E14" s="46">
        <v>3</v>
      </c>
      <c r="F14" s="47">
        <f>E14/D14</f>
        <v>0.2</v>
      </c>
      <c r="G14" s="48" t="str">
        <f t="shared" si="0"/>
        <v>7-45%</v>
      </c>
      <c r="H14" s="10">
        <f t="shared" si="1"/>
        <v>0.80489160644802671</v>
      </c>
      <c r="I14" s="10">
        <v>0.9</v>
      </c>
      <c r="J14" s="41">
        <v>7.0999999999999994E-2</v>
      </c>
      <c r="K14" s="41">
        <v>0.45200000000000001</v>
      </c>
      <c r="L14" s="41">
        <f t="shared" si="2"/>
        <v>0.129</v>
      </c>
      <c r="M14" s="41">
        <f t="shared" si="3"/>
        <v>0.252</v>
      </c>
    </row>
    <row r="15" spans="1:13" x14ac:dyDescent="0.35">
      <c r="A15" s="167"/>
      <c r="B15" s="167"/>
      <c r="C15" s="49" t="s">
        <v>64</v>
      </c>
      <c r="D15" s="46">
        <v>46</v>
      </c>
      <c r="E15" s="46">
        <v>2</v>
      </c>
      <c r="F15" s="47">
        <f t="shared" ref="F15:F26" si="4">E15/D15</f>
        <v>4.3478260869565216E-2</v>
      </c>
      <c r="G15" s="48" t="str">
        <f t="shared" si="0"/>
        <v>1-15%</v>
      </c>
      <c r="H15" s="10">
        <f t="shared" si="1"/>
        <v>0.80489160644802671</v>
      </c>
      <c r="I15" s="10">
        <v>0.9</v>
      </c>
      <c r="J15" s="41">
        <v>1.2E-2</v>
      </c>
      <c r="K15" s="41">
        <v>0.14499999999999999</v>
      </c>
      <c r="L15" s="41">
        <f t="shared" si="2"/>
        <v>3.1478260869565219E-2</v>
      </c>
      <c r="M15" s="41">
        <f t="shared" si="3"/>
        <v>0.10152173913043477</v>
      </c>
    </row>
    <row r="16" spans="1:13" ht="15" customHeight="1" x14ac:dyDescent="0.35">
      <c r="A16" s="167"/>
      <c r="B16" s="167"/>
      <c r="C16" s="49" t="s">
        <v>65</v>
      </c>
      <c r="D16" s="46">
        <v>71</v>
      </c>
      <c r="E16" s="46">
        <v>1</v>
      </c>
      <c r="F16" s="47">
        <f t="shared" si="4"/>
        <v>1.4084507042253521E-2</v>
      </c>
      <c r="G16" s="48" t="str">
        <f t="shared" si="0"/>
        <v>0-8%</v>
      </c>
      <c r="H16" s="10">
        <f t="shared" si="1"/>
        <v>0.80489160644802671</v>
      </c>
      <c r="I16" s="10">
        <v>0.9</v>
      </c>
      <c r="J16" s="41">
        <v>3.0000000000000001E-3</v>
      </c>
      <c r="K16" s="41">
        <v>7.5999999999999998E-2</v>
      </c>
      <c r="L16" s="41">
        <f t="shared" si="2"/>
        <v>1.1084507042253521E-2</v>
      </c>
      <c r="M16" s="41">
        <f t="shared" si="3"/>
        <v>6.1915492957746475E-2</v>
      </c>
    </row>
    <row r="17" spans="1:13" x14ac:dyDescent="0.35">
      <c r="A17" s="167"/>
      <c r="B17" s="167"/>
      <c r="C17" s="49" t="s">
        <v>66</v>
      </c>
      <c r="D17" s="46">
        <v>75</v>
      </c>
      <c r="E17" s="46">
        <v>0</v>
      </c>
      <c r="F17" s="47">
        <f t="shared" si="4"/>
        <v>0</v>
      </c>
      <c r="G17" s="48" t="str">
        <f t="shared" si="0"/>
        <v>0-5%</v>
      </c>
      <c r="H17" s="10">
        <f t="shared" si="1"/>
        <v>0.80489160644802671</v>
      </c>
      <c r="I17" s="10">
        <v>0.9</v>
      </c>
      <c r="J17" s="41">
        <v>0</v>
      </c>
      <c r="K17" s="41">
        <v>4.9000000000000002E-2</v>
      </c>
      <c r="L17" s="41">
        <f t="shared" si="2"/>
        <v>0</v>
      </c>
      <c r="M17" s="41">
        <f t="shared" si="3"/>
        <v>4.9000000000000002E-2</v>
      </c>
    </row>
    <row r="18" spans="1:13" x14ac:dyDescent="0.35">
      <c r="A18" s="167"/>
      <c r="B18" s="167"/>
      <c r="C18" s="49" t="s">
        <v>67</v>
      </c>
      <c r="D18" s="46">
        <v>80</v>
      </c>
      <c r="E18" s="46">
        <v>0</v>
      </c>
      <c r="F18" s="47">
        <f t="shared" si="4"/>
        <v>0</v>
      </c>
      <c r="G18" s="48" t="str">
        <f t="shared" si="0"/>
        <v>0-5%</v>
      </c>
      <c r="H18" s="10">
        <f t="shared" si="1"/>
        <v>0.80489160644802671</v>
      </c>
      <c r="I18" s="10">
        <v>0.9</v>
      </c>
      <c r="J18" s="41">
        <v>0</v>
      </c>
      <c r="K18" s="41">
        <v>4.5999999999999999E-2</v>
      </c>
      <c r="L18" s="41">
        <f t="shared" si="2"/>
        <v>0</v>
      </c>
      <c r="M18" s="41">
        <f t="shared" si="3"/>
        <v>4.5999999999999999E-2</v>
      </c>
    </row>
    <row r="19" spans="1:13" x14ac:dyDescent="0.35">
      <c r="A19" s="167"/>
      <c r="B19" s="167"/>
      <c r="C19" s="49" t="s">
        <v>68</v>
      </c>
      <c r="D19" s="46">
        <v>31</v>
      </c>
      <c r="E19" s="46">
        <v>0</v>
      </c>
      <c r="F19" s="47">
        <f t="shared" si="4"/>
        <v>0</v>
      </c>
      <c r="G19" s="48" t="str">
        <f t="shared" si="0"/>
        <v>0-11%</v>
      </c>
      <c r="H19" s="10">
        <f t="shared" si="1"/>
        <v>0.80489160644802671</v>
      </c>
      <c r="I19" s="10">
        <v>0.9</v>
      </c>
      <c r="J19" s="41">
        <v>0</v>
      </c>
      <c r="K19" s="41">
        <v>0.11</v>
      </c>
      <c r="L19" s="41">
        <f t="shared" si="2"/>
        <v>0</v>
      </c>
      <c r="M19" s="41">
        <f t="shared" si="3"/>
        <v>0.11</v>
      </c>
    </row>
    <row r="20" spans="1:13" x14ac:dyDescent="0.35">
      <c r="A20" s="167"/>
      <c r="B20" s="167"/>
      <c r="C20" s="49" t="s">
        <v>70</v>
      </c>
      <c r="D20" s="46">
        <v>36</v>
      </c>
      <c r="E20" s="46">
        <v>0</v>
      </c>
      <c r="F20" s="47">
        <f t="shared" si="4"/>
        <v>0</v>
      </c>
      <c r="G20" s="48" t="str">
        <f t="shared" si="0"/>
        <v>0-10%</v>
      </c>
      <c r="H20" s="10">
        <f t="shared" si="1"/>
        <v>0.80489160644802671</v>
      </c>
      <c r="I20" s="10">
        <v>0.9</v>
      </c>
      <c r="J20" s="41">
        <v>0</v>
      </c>
      <c r="K20" s="41">
        <v>9.6000000000000002E-2</v>
      </c>
      <c r="L20" s="41">
        <f t="shared" si="2"/>
        <v>0</v>
      </c>
      <c r="M20" s="41">
        <f t="shared" si="3"/>
        <v>9.6000000000000002E-2</v>
      </c>
    </row>
    <row r="21" spans="1:13" x14ac:dyDescent="0.35">
      <c r="A21" s="167"/>
      <c r="B21" s="167"/>
      <c r="C21" s="44" t="s">
        <v>69</v>
      </c>
      <c r="D21" s="46">
        <v>63</v>
      </c>
      <c r="E21" s="46">
        <v>1</v>
      </c>
      <c r="F21" s="47">
        <f t="shared" si="4"/>
        <v>1.5873015873015872E-2</v>
      </c>
      <c r="G21" s="48" t="str">
        <f t="shared" si="0"/>
        <v>0-9%</v>
      </c>
      <c r="H21" s="10">
        <f t="shared" si="1"/>
        <v>0.80489160644802671</v>
      </c>
      <c r="I21" s="10">
        <v>0.9</v>
      </c>
      <c r="J21" s="41">
        <v>3.0000000000000001E-3</v>
      </c>
      <c r="K21" s="41">
        <v>8.5000000000000006E-2</v>
      </c>
      <c r="L21" s="41">
        <f t="shared" si="2"/>
        <v>1.2873015873015873E-2</v>
      </c>
      <c r="M21" s="41">
        <f t="shared" si="3"/>
        <v>6.9126984126984134E-2</v>
      </c>
    </row>
    <row r="22" spans="1:13" x14ac:dyDescent="0.35">
      <c r="A22" s="167"/>
      <c r="B22" s="167"/>
      <c r="C22" s="49" t="s">
        <v>71</v>
      </c>
      <c r="D22" s="46">
        <v>70</v>
      </c>
      <c r="E22" s="46">
        <v>0</v>
      </c>
      <c r="F22" s="47">
        <f t="shared" si="4"/>
        <v>0</v>
      </c>
      <c r="G22" s="48" t="str">
        <f t="shared" si="0"/>
        <v>0-5%</v>
      </c>
      <c r="H22" s="10">
        <f t="shared" si="1"/>
        <v>0.80489160644802671</v>
      </c>
      <c r="I22" s="10">
        <v>0.9</v>
      </c>
      <c r="J22" s="41">
        <v>0</v>
      </c>
      <c r="K22" s="41">
        <v>5.1999999999999998E-2</v>
      </c>
      <c r="L22" s="41">
        <f t="shared" si="2"/>
        <v>0</v>
      </c>
      <c r="M22" s="41">
        <f t="shared" si="3"/>
        <v>5.1999999999999998E-2</v>
      </c>
    </row>
    <row r="23" spans="1:13" x14ac:dyDescent="0.35">
      <c r="A23" s="167"/>
      <c r="B23" s="167"/>
      <c r="C23" s="49" t="s">
        <v>72</v>
      </c>
      <c r="D23" s="46">
        <v>5</v>
      </c>
      <c r="E23" s="46">
        <v>0</v>
      </c>
      <c r="F23" s="47">
        <f t="shared" si="4"/>
        <v>0</v>
      </c>
      <c r="G23" s="48" t="str">
        <f t="shared" si="0"/>
        <v>0-44%</v>
      </c>
      <c r="H23" s="10">
        <f t="shared" si="1"/>
        <v>0.80489160644802671</v>
      </c>
      <c r="I23" s="10">
        <v>0.9</v>
      </c>
      <c r="J23" s="41">
        <v>0</v>
      </c>
      <c r="K23" s="41">
        <v>0.435</v>
      </c>
      <c r="L23" s="41">
        <f t="shared" si="2"/>
        <v>0</v>
      </c>
      <c r="M23" s="41">
        <f t="shared" si="3"/>
        <v>0.435</v>
      </c>
    </row>
    <row r="24" spans="1:13" x14ac:dyDescent="0.35">
      <c r="A24" s="167"/>
      <c r="B24" s="167"/>
      <c r="C24" s="49" t="s">
        <v>73</v>
      </c>
      <c r="D24" s="46">
        <v>69</v>
      </c>
      <c r="E24" s="46">
        <v>1</v>
      </c>
      <c r="F24" s="47">
        <f t="shared" si="4"/>
        <v>1.4492753623188406E-2</v>
      </c>
      <c r="G24" s="48" t="str">
        <f t="shared" si="0"/>
        <v>0-8%</v>
      </c>
      <c r="H24" s="10">
        <f t="shared" si="1"/>
        <v>0.80489160644802671</v>
      </c>
      <c r="I24" s="10">
        <v>0.9</v>
      </c>
      <c r="J24" s="41">
        <v>3.0000000000000001E-3</v>
      </c>
      <c r="K24" s="41">
        <v>7.8E-2</v>
      </c>
      <c r="L24" s="41">
        <f t="shared" si="2"/>
        <v>1.1492753623188405E-2</v>
      </c>
      <c r="M24" s="41">
        <f t="shared" si="3"/>
        <v>6.3507246376811599E-2</v>
      </c>
    </row>
    <row r="25" spans="1:13" x14ac:dyDescent="0.35">
      <c r="A25" s="167"/>
      <c r="B25" s="167"/>
      <c r="C25" s="49" t="s">
        <v>74</v>
      </c>
      <c r="D25" s="46">
        <v>151</v>
      </c>
      <c r="E25" s="46">
        <v>2</v>
      </c>
      <c r="F25" s="47">
        <f t="shared" si="4"/>
        <v>1.3245033112582781E-2</v>
      </c>
      <c r="G25" s="48" t="str">
        <f t="shared" si="0"/>
        <v>0-5%</v>
      </c>
      <c r="H25" s="10">
        <f t="shared" si="1"/>
        <v>0.80489160644802671</v>
      </c>
      <c r="I25" s="10">
        <v>0.9</v>
      </c>
      <c r="J25" s="41">
        <v>4.0000000000000001E-3</v>
      </c>
      <c r="K25" s="41">
        <v>4.7E-2</v>
      </c>
      <c r="L25" s="41">
        <f t="shared" si="2"/>
        <v>9.2450331125827814E-3</v>
      </c>
      <c r="M25" s="41">
        <f t="shared" si="3"/>
        <v>3.375496688741722E-2</v>
      </c>
    </row>
    <row r="26" spans="1:13" x14ac:dyDescent="0.35">
      <c r="A26" s="167"/>
      <c r="B26" s="167"/>
      <c r="C26" s="24" t="s">
        <v>25</v>
      </c>
      <c r="D26" s="24">
        <v>712</v>
      </c>
      <c r="E26" s="24">
        <v>10</v>
      </c>
      <c r="F26" s="25">
        <f t="shared" si="4"/>
        <v>1.4044943820224719E-2</v>
      </c>
      <c r="G26" s="52" t="str">
        <f t="shared" si="0"/>
        <v>1-3%</v>
      </c>
      <c r="H26" s="10">
        <f t="shared" si="1"/>
        <v>0.80489160644802671</v>
      </c>
      <c r="I26" s="10">
        <v>0.9</v>
      </c>
      <c r="J26" s="41">
        <v>8.0000000000000002E-3</v>
      </c>
      <c r="K26" s="41">
        <v>2.5999999999999999E-2</v>
      </c>
      <c r="L26" s="41">
        <f t="shared" si="2"/>
        <v>6.0449438202247185E-3</v>
      </c>
      <c r="M26" s="41">
        <f t="shared" si="3"/>
        <v>1.195505617977528E-2</v>
      </c>
    </row>
    <row r="27" spans="1:13" x14ac:dyDescent="0.35">
      <c r="A27" s="149" t="s">
        <v>27</v>
      </c>
      <c r="B27" s="149"/>
      <c r="C27" s="24" t="s">
        <v>27</v>
      </c>
      <c r="D27" s="24">
        <v>3598</v>
      </c>
      <c r="E27" s="24">
        <v>2896</v>
      </c>
      <c r="F27" s="25">
        <v>0.80489160644802671</v>
      </c>
      <c r="G27" s="52" t="str">
        <f t="shared" si="0"/>
        <v>79-82%</v>
      </c>
      <c r="H27" s="5"/>
      <c r="J27" s="41">
        <v>0.79200000000000004</v>
      </c>
      <c r="K27" s="41">
        <v>0.81799999999999995</v>
      </c>
      <c r="L27" s="41">
        <f t="shared" si="2"/>
        <v>1.2891606448026671E-2</v>
      </c>
      <c r="M27" s="41">
        <f t="shared" si="3"/>
        <v>1.3108393551973241E-2</v>
      </c>
    </row>
    <row r="28" spans="1:13" x14ac:dyDescent="0.35">
      <c r="A28" s="6"/>
      <c r="B28" s="6"/>
      <c r="J28" s="41"/>
      <c r="K28" s="41"/>
      <c r="L28" s="41"/>
      <c r="M28" s="41"/>
    </row>
    <row r="32" spans="1:13" x14ac:dyDescent="0.35">
      <c r="A32" s="11"/>
      <c r="B32" s="9"/>
    </row>
    <row r="34" spans="1:8" ht="15" customHeight="1" x14ac:dyDescent="0.35">
      <c r="A34" s="150" t="s">
        <v>28</v>
      </c>
      <c r="B34" s="151"/>
      <c r="C34" s="152"/>
      <c r="D34" s="159" t="s">
        <v>93</v>
      </c>
      <c r="E34" s="148" t="s">
        <v>91</v>
      </c>
      <c r="F34" s="148" t="s">
        <v>92</v>
      </c>
      <c r="G34" s="144" t="s">
        <v>51</v>
      </c>
    </row>
    <row r="35" spans="1:8" ht="30" customHeight="1" x14ac:dyDescent="0.35">
      <c r="A35" s="153"/>
      <c r="B35" s="154"/>
      <c r="C35" s="155"/>
      <c r="D35" s="160"/>
      <c r="E35" s="148"/>
      <c r="F35" s="148"/>
      <c r="G35" s="144"/>
    </row>
    <row r="36" spans="1:8" x14ac:dyDescent="0.35">
      <c r="A36" s="156"/>
      <c r="B36" s="157"/>
      <c r="C36" s="158"/>
      <c r="D36" s="161"/>
      <c r="E36" s="148"/>
      <c r="F36" s="148"/>
      <c r="G36" s="144"/>
    </row>
    <row r="37" spans="1:8" x14ac:dyDescent="0.35">
      <c r="A37" s="162" t="s">
        <v>27</v>
      </c>
      <c r="B37" s="163"/>
      <c r="C37" s="164"/>
      <c r="D37" s="24">
        <v>3598</v>
      </c>
      <c r="E37" s="24">
        <v>2896</v>
      </c>
      <c r="F37" s="25">
        <f t="shared" ref="F37" si="5">E37/D37</f>
        <v>0.80489160644802671</v>
      </c>
      <c r="G37" s="43" t="s">
        <v>56</v>
      </c>
      <c r="H37" s="26">
        <v>0.9</v>
      </c>
    </row>
    <row r="56" spans="1:7" ht="60" customHeight="1" x14ac:dyDescent="0.35">
      <c r="A56" s="165" t="s">
        <v>37</v>
      </c>
      <c r="B56" s="166" t="s">
        <v>81</v>
      </c>
      <c r="C56" s="166"/>
      <c r="D56" s="166" t="s">
        <v>82</v>
      </c>
      <c r="E56" s="166"/>
      <c r="F56" s="145" t="s">
        <v>83</v>
      </c>
      <c r="G56" s="146"/>
    </row>
    <row r="57" spans="1:7" ht="58" x14ac:dyDescent="0.35">
      <c r="A57" s="165"/>
      <c r="B57" s="37" t="s">
        <v>78</v>
      </c>
      <c r="C57" s="37" t="s">
        <v>79</v>
      </c>
      <c r="D57" s="37" t="s">
        <v>78</v>
      </c>
      <c r="E57" s="37" t="s">
        <v>80</v>
      </c>
      <c r="F57" s="37" t="s">
        <v>88</v>
      </c>
      <c r="G57" s="39" t="s">
        <v>87</v>
      </c>
    </row>
    <row r="58" spans="1:7" x14ac:dyDescent="0.35">
      <c r="A58" s="38" t="s">
        <v>29</v>
      </c>
      <c r="B58" s="27">
        <v>14</v>
      </c>
      <c r="C58" s="27">
        <v>45</v>
      </c>
      <c r="D58" s="27">
        <v>14</v>
      </c>
      <c r="E58" s="27">
        <v>44</v>
      </c>
      <c r="F58" s="32">
        <f>D58/B58</f>
        <v>1</v>
      </c>
      <c r="G58" s="32">
        <f>E58/C58</f>
        <v>0.97777777777777775</v>
      </c>
    </row>
    <row r="59" spans="1:7" x14ac:dyDescent="0.35">
      <c r="A59" s="38" t="s">
        <v>30</v>
      </c>
      <c r="B59" s="27">
        <v>23</v>
      </c>
      <c r="C59" s="27">
        <v>106</v>
      </c>
      <c r="D59" s="27">
        <v>19</v>
      </c>
      <c r="E59" s="27">
        <v>96</v>
      </c>
      <c r="F59" s="32">
        <f t="shared" ref="F59:F64" si="6">D59/B59</f>
        <v>0.82608695652173914</v>
      </c>
      <c r="G59" s="32">
        <f t="shared" ref="G59:G64" si="7">E59/C59</f>
        <v>0.90566037735849059</v>
      </c>
    </row>
    <row r="60" spans="1:7" x14ac:dyDescent="0.35">
      <c r="A60" s="38" t="s">
        <v>31</v>
      </c>
      <c r="B60" s="27">
        <v>52</v>
      </c>
      <c r="C60" s="27">
        <v>408</v>
      </c>
      <c r="D60" s="27">
        <v>45</v>
      </c>
      <c r="E60" s="27">
        <v>342</v>
      </c>
      <c r="F60" s="32">
        <f t="shared" si="6"/>
        <v>0.86538461538461542</v>
      </c>
      <c r="G60" s="32">
        <f t="shared" si="7"/>
        <v>0.83823529411764708</v>
      </c>
    </row>
    <row r="61" spans="1:7" x14ac:dyDescent="0.35">
      <c r="A61" s="38" t="s">
        <v>32</v>
      </c>
      <c r="B61" s="27">
        <v>83</v>
      </c>
      <c r="C61" s="27">
        <v>765</v>
      </c>
      <c r="D61" s="27">
        <v>60</v>
      </c>
      <c r="E61" s="27">
        <v>630</v>
      </c>
      <c r="F61" s="32">
        <f t="shared" si="6"/>
        <v>0.72289156626506024</v>
      </c>
      <c r="G61" s="32">
        <f t="shared" si="7"/>
        <v>0.82352941176470584</v>
      </c>
    </row>
    <row r="62" spans="1:7" x14ac:dyDescent="0.35">
      <c r="A62" s="38" t="s">
        <v>33</v>
      </c>
      <c r="B62" s="27">
        <v>101</v>
      </c>
      <c r="C62" s="27">
        <v>1208</v>
      </c>
      <c r="D62" s="27">
        <v>71</v>
      </c>
      <c r="E62" s="27">
        <v>946</v>
      </c>
      <c r="F62" s="32">
        <f t="shared" si="6"/>
        <v>0.70297029702970293</v>
      </c>
      <c r="G62" s="32">
        <f t="shared" si="7"/>
        <v>0.7831125827814569</v>
      </c>
    </row>
    <row r="63" spans="1:7" x14ac:dyDescent="0.35">
      <c r="A63" s="31" t="s">
        <v>34</v>
      </c>
      <c r="B63" s="27">
        <v>53</v>
      </c>
      <c r="C63" s="27">
        <v>740</v>
      </c>
      <c r="D63" s="27">
        <v>37</v>
      </c>
      <c r="E63" s="27">
        <v>592</v>
      </c>
      <c r="F63" s="32">
        <f t="shared" si="6"/>
        <v>0.69811320754716977</v>
      </c>
      <c r="G63" s="32">
        <f t="shared" si="7"/>
        <v>0.8</v>
      </c>
    </row>
    <row r="64" spans="1:7" x14ac:dyDescent="0.35">
      <c r="A64" s="28" t="s">
        <v>27</v>
      </c>
      <c r="B64" s="29">
        <f>SUM(B58:B63)</f>
        <v>326</v>
      </c>
      <c r="C64" s="29">
        <f>SUM(C58:C63)</f>
        <v>3272</v>
      </c>
      <c r="D64" s="29">
        <f>SUM(D58:D63)</f>
        <v>246</v>
      </c>
      <c r="E64" s="29">
        <f>SUM(E58:E63)</f>
        <v>2650</v>
      </c>
      <c r="F64" s="34">
        <f t="shared" si="6"/>
        <v>0.754601226993865</v>
      </c>
      <c r="G64" s="34">
        <f t="shared" si="7"/>
        <v>0.80990220048899753</v>
      </c>
    </row>
    <row r="65" spans="1:7" x14ac:dyDescent="0.35">
      <c r="A65" s="28" t="s">
        <v>27</v>
      </c>
      <c r="B65" s="105">
        <f>SUM(B64:C64)</f>
        <v>3598</v>
      </c>
      <c r="C65" s="105"/>
      <c r="D65" s="105">
        <f>SUM(D64:E64)</f>
        <v>2896</v>
      </c>
      <c r="E65" s="105"/>
      <c r="F65" s="106">
        <f>D65/B65</f>
        <v>0.80489160644802671</v>
      </c>
      <c r="G65" s="107"/>
    </row>
  </sheetData>
  <mergeCells count="23">
    <mergeCell ref="A6:B8"/>
    <mergeCell ref="A9:B13"/>
    <mergeCell ref="A14:B26"/>
    <mergeCell ref="A3:B5"/>
    <mergeCell ref="C3:C5"/>
    <mergeCell ref="B65:C65"/>
    <mergeCell ref="D65:E65"/>
    <mergeCell ref="A27:B27"/>
    <mergeCell ref="A34:C36"/>
    <mergeCell ref="D34:D36"/>
    <mergeCell ref="E34:E36"/>
    <mergeCell ref="A37:C37"/>
    <mergeCell ref="A56:A57"/>
    <mergeCell ref="B56:C56"/>
    <mergeCell ref="D56:E56"/>
    <mergeCell ref="F65:G65"/>
    <mergeCell ref="G3:G5"/>
    <mergeCell ref="G34:G36"/>
    <mergeCell ref="F56:G56"/>
    <mergeCell ref="D3:D5"/>
    <mergeCell ref="E3:E5"/>
    <mergeCell ref="F3:F5"/>
    <mergeCell ref="F34:F3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5"/>
  <sheetViews>
    <sheetView topLeftCell="A32" zoomScale="80" zoomScaleNormal="80" workbookViewId="0">
      <selection activeCell="D69" sqref="D69"/>
    </sheetView>
  </sheetViews>
  <sheetFormatPr defaultRowHeight="14.5" x14ac:dyDescent="0.35"/>
  <cols>
    <col min="3" max="3" width="20.54296875" customWidth="1"/>
    <col min="4" max="4" width="12.1796875" customWidth="1"/>
    <col min="5" max="5" width="17.26953125" customWidth="1"/>
    <col min="6" max="6" width="20.81640625" customWidth="1"/>
    <col min="7" max="7" width="17" customWidth="1"/>
    <col min="11" max="11" width="21.453125" customWidth="1"/>
    <col min="12" max="12" width="28.7265625" bestFit="1" customWidth="1"/>
  </cols>
  <sheetData>
    <row r="1" spans="1:9" x14ac:dyDescent="0.35">
      <c r="A1" s="4" t="s">
        <v>10</v>
      </c>
      <c r="B1" s="8"/>
      <c r="C1" s="8"/>
      <c r="D1" s="8"/>
      <c r="E1" s="8"/>
      <c r="F1" s="8"/>
    </row>
    <row r="2" spans="1:9" x14ac:dyDescent="0.35">
      <c r="A2" s="4"/>
      <c r="B2" s="8"/>
      <c r="C2" s="8"/>
      <c r="D2" s="8"/>
      <c r="E2" s="8"/>
      <c r="F2" s="8"/>
    </row>
    <row r="3" spans="1:9" ht="15" customHeight="1" x14ac:dyDescent="0.35">
      <c r="A3" s="169" t="s">
        <v>7</v>
      </c>
      <c r="B3" s="169"/>
      <c r="C3" s="169" t="s">
        <v>12</v>
      </c>
      <c r="D3" s="168" t="s">
        <v>46</v>
      </c>
      <c r="E3" s="168" t="s">
        <v>47</v>
      </c>
      <c r="F3" s="168" t="s">
        <v>84</v>
      </c>
      <c r="G3" s="7"/>
    </row>
    <row r="4" spans="1:9" ht="15" customHeight="1" x14ac:dyDescent="0.35">
      <c r="A4" s="169"/>
      <c r="B4" s="169"/>
      <c r="C4" s="169"/>
      <c r="D4" s="169"/>
      <c r="E4" s="168"/>
      <c r="F4" s="168"/>
      <c r="G4" s="7"/>
      <c r="H4" s="2"/>
      <c r="I4" s="2"/>
    </row>
    <row r="5" spans="1:9" ht="57.75" customHeight="1" x14ac:dyDescent="0.35">
      <c r="A5" s="169"/>
      <c r="B5" s="169"/>
      <c r="C5" s="169"/>
      <c r="D5" s="169"/>
      <c r="E5" s="168"/>
      <c r="F5" s="168"/>
      <c r="G5" s="7"/>
      <c r="H5" s="2"/>
      <c r="I5" s="2"/>
    </row>
    <row r="6" spans="1:9" x14ac:dyDescent="0.35">
      <c r="A6" s="169" t="s">
        <v>8</v>
      </c>
      <c r="B6" s="169"/>
      <c r="C6" s="16" t="s">
        <v>0</v>
      </c>
      <c r="D6" s="17">
        <v>801</v>
      </c>
      <c r="E6" s="17">
        <v>801</v>
      </c>
      <c r="F6" s="18">
        <v>1</v>
      </c>
      <c r="G6" s="10">
        <f t="shared" ref="G6:G26" si="0">$F$27</f>
        <v>0.77073701387000271</v>
      </c>
      <c r="H6" s="10">
        <v>0.9</v>
      </c>
      <c r="I6" s="1"/>
    </row>
    <row r="7" spans="1:9" x14ac:dyDescent="0.35">
      <c r="A7" s="169"/>
      <c r="B7" s="169"/>
      <c r="C7" s="16" t="s">
        <v>1</v>
      </c>
      <c r="D7" s="17">
        <v>581</v>
      </c>
      <c r="E7" s="17">
        <v>581</v>
      </c>
      <c r="F7" s="18">
        <v>1</v>
      </c>
      <c r="G7" s="10">
        <f t="shared" si="0"/>
        <v>0.77073701387000271</v>
      </c>
      <c r="H7" s="10">
        <v>0.9</v>
      </c>
    </row>
    <row r="8" spans="1:9" x14ac:dyDescent="0.35">
      <c r="A8" s="169"/>
      <c r="B8" s="169"/>
      <c r="C8" s="19" t="s">
        <v>2</v>
      </c>
      <c r="D8" s="36">
        <v>1382</v>
      </c>
      <c r="E8" s="36">
        <v>1382</v>
      </c>
      <c r="F8" s="21">
        <v>1</v>
      </c>
      <c r="G8" s="10">
        <f t="shared" si="0"/>
        <v>0.77073701387000271</v>
      </c>
      <c r="H8" s="10">
        <v>0.9</v>
      </c>
    </row>
    <row r="9" spans="1:9" x14ac:dyDescent="0.35">
      <c r="A9" s="169" t="s">
        <v>9</v>
      </c>
      <c r="B9" s="169"/>
      <c r="C9" s="16" t="s">
        <v>11</v>
      </c>
      <c r="D9" s="17">
        <v>462</v>
      </c>
      <c r="E9" s="17">
        <v>462</v>
      </c>
      <c r="F9" s="18">
        <v>1</v>
      </c>
      <c r="G9" s="10">
        <f t="shared" si="0"/>
        <v>0.77073701387000271</v>
      </c>
      <c r="H9" s="10">
        <v>0.9</v>
      </c>
    </row>
    <row r="10" spans="1:9" x14ac:dyDescent="0.35">
      <c r="A10" s="169"/>
      <c r="B10" s="169"/>
      <c r="C10" s="16" t="s">
        <v>3</v>
      </c>
      <c r="D10" s="17">
        <v>341</v>
      </c>
      <c r="E10" s="17">
        <v>341</v>
      </c>
      <c r="F10" s="18">
        <v>1</v>
      </c>
      <c r="G10" s="10">
        <f t="shared" si="0"/>
        <v>0.77073701387000271</v>
      </c>
      <c r="H10" s="10">
        <v>0.9</v>
      </c>
    </row>
    <row r="11" spans="1:9" x14ac:dyDescent="0.35">
      <c r="A11" s="169"/>
      <c r="B11" s="169"/>
      <c r="C11" s="16" t="s">
        <v>4</v>
      </c>
      <c r="D11" s="17">
        <v>420</v>
      </c>
      <c r="E11" s="17">
        <v>420</v>
      </c>
      <c r="F11" s="18">
        <v>1</v>
      </c>
      <c r="G11" s="10">
        <f t="shared" si="0"/>
        <v>0.77073701387000271</v>
      </c>
      <c r="H11" s="10">
        <v>0.9</v>
      </c>
    </row>
    <row r="12" spans="1:9" x14ac:dyDescent="0.35">
      <c r="A12" s="169"/>
      <c r="B12" s="169"/>
      <c r="C12" s="16" t="s">
        <v>5</v>
      </c>
      <c r="D12" s="17">
        <v>216</v>
      </c>
      <c r="E12" s="17">
        <v>216</v>
      </c>
      <c r="F12" s="18">
        <v>1</v>
      </c>
      <c r="G12" s="10">
        <f t="shared" si="0"/>
        <v>0.77073701387000271</v>
      </c>
      <c r="H12" s="10">
        <v>0.9</v>
      </c>
    </row>
    <row r="13" spans="1:9" x14ac:dyDescent="0.35">
      <c r="A13" s="169"/>
      <c r="B13" s="169"/>
      <c r="C13" s="19" t="s">
        <v>6</v>
      </c>
      <c r="D13" s="36">
        <v>1439</v>
      </c>
      <c r="E13" s="36">
        <v>1439</v>
      </c>
      <c r="F13" s="21">
        <v>1</v>
      </c>
      <c r="G13" s="10">
        <f t="shared" si="0"/>
        <v>0.77073701387000271</v>
      </c>
      <c r="H13" s="10">
        <v>0.9</v>
      </c>
    </row>
    <row r="14" spans="1:9" x14ac:dyDescent="0.35">
      <c r="A14" s="169" t="s">
        <v>26</v>
      </c>
      <c r="B14" s="169"/>
      <c r="C14" s="17" t="s">
        <v>13</v>
      </c>
      <c r="D14" s="17">
        <v>9</v>
      </c>
      <c r="E14" s="17">
        <v>0</v>
      </c>
      <c r="F14" s="18">
        <v>0</v>
      </c>
      <c r="G14" s="10">
        <f t="shared" si="0"/>
        <v>0.77073701387000271</v>
      </c>
      <c r="H14" s="10">
        <v>0.9</v>
      </c>
    </row>
    <row r="15" spans="1:9" x14ac:dyDescent="0.35">
      <c r="A15" s="169"/>
      <c r="B15" s="169"/>
      <c r="C15" s="17" t="s">
        <v>14</v>
      </c>
      <c r="D15" s="17">
        <v>47</v>
      </c>
      <c r="E15" s="17">
        <v>0</v>
      </c>
      <c r="F15" s="18">
        <v>0</v>
      </c>
      <c r="G15" s="10">
        <f t="shared" si="0"/>
        <v>0.77073701387000271</v>
      </c>
      <c r="H15" s="10">
        <v>0.9</v>
      </c>
    </row>
    <row r="16" spans="1:9" ht="15" customHeight="1" x14ac:dyDescent="0.35">
      <c r="A16" s="169"/>
      <c r="B16" s="169"/>
      <c r="C16" s="17" t="s">
        <v>15</v>
      </c>
      <c r="D16" s="17">
        <v>67</v>
      </c>
      <c r="E16" s="17">
        <v>1</v>
      </c>
      <c r="F16" s="18">
        <v>1.4925373134328358E-2</v>
      </c>
      <c r="G16" s="10">
        <f t="shared" si="0"/>
        <v>0.77073701387000271</v>
      </c>
      <c r="H16" s="10">
        <v>0.9</v>
      </c>
    </row>
    <row r="17" spans="1:8" x14ac:dyDescent="0.35">
      <c r="A17" s="169"/>
      <c r="B17" s="169"/>
      <c r="C17" s="17" t="s">
        <v>16</v>
      </c>
      <c r="D17" s="17">
        <v>84</v>
      </c>
      <c r="E17" s="17">
        <v>2</v>
      </c>
      <c r="F17" s="18">
        <v>2.3809523809523808E-2</v>
      </c>
      <c r="G17" s="10">
        <f t="shared" si="0"/>
        <v>0.77073701387000271</v>
      </c>
      <c r="H17" s="10">
        <v>0.9</v>
      </c>
    </row>
    <row r="18" spans="1:8" x14ac:dyDescent="0.35">
      <c r="A18" s="169"/>
      <c r="B18" s="169"/>
      <c r="C18" s="17" t="s">
        <v>17</v>
      </c>
      <c r="D18" s="17">
        <v>104</v>
      </c>
      <c r="E18" s="17">
        <v>1</v>
      </c>
      <c r="F18" s="18">
        <v>9.6153846153846159E-3</v>
      </c>
      <c r="G18" s="10">
        <f t="shared" si="0"/>
        <v>0.77073701387000271</v>
      </c>
      <c r="H18" s="10">
        <v>0.9</v>
      </c>
    </row>
    <row r="19" spans="1:8" x14ac:dyDescent="0.35">
      <c r="A19" s="169"/>
      <c r="B19" s="169"/>
      <c r="C19" s="17" t="s">
        <v>18</v>
      </c>
      <c r="D19" s="17">
        <v>36</v>
      </c>
      <c r="E19" s="17">
        <v>0</v>
      </c>
      <c r="F19" s="18">
        <v>0</v>
      </c>
      <c r="G19" s="10">
        <f t="shared" si="0"/>
        <v>0.77073701387000271</v>
      </c>
      <c r="H19" s="10">
        <v>0.9</v>
      </c>
    </row>
    <row r="20" spans="1:8" x14ac:dyDescent="0.35">
      <c r="A20" s="169"/>
      <c r="B20" s="169"/>
      <c r="C20" s="17" t="s">
        <v>19</v>
      </c>
      <c r="D20" s="17">
        <v>40</v>
      </c>
      <c r="E20" s="17">
        <v>0</v>
      </c>
      <c r="F20" s="18">
        <v>0</v>
      </c>
      <c r="G20" s="10">
        <f t="shared" si="0"/>
        <v>0.77073701387000271</v>
      </c>
      <c r="H20" s="10">
        <v>0.9</v>
      </c>
    </row>
    <row r="21" spans="1:8" x14ac:dyDescent="0.35">
      <c r="A21" s="169"/>
      <c r="B21" s="169"/>
      <c r="C21" s="17" t="s">
        <v>20</v>
      </c>
      <c r="D21" s="17">
        <v>142</v>
      </c>
      <c r="E21" s="17">
        <v>3</v>
      </c>
      <c r="F21" s="18">
        <v>2.1126760563380281E-2</v>
      </c>
      <c r="G21" s="10">
        <f t="shared" si="0"/>
        <v>0.77073701387000271</v>
      </c>
      <c r="H21" s="10">
        <v>0.9</v>
      </c>
    </row>
    <row r="22" spans="1:8" x14ac:dyDescent="0.35">
      <c r="A22" s="169"/>
      <c r="B22" s="169"/>
      <c r="C22" s="17" t="s">
        <v>21</v>
      </c>
      <c r="D22" s="17">
        <v>88</v>
      </c>
      <c r="E22" s="17">
        <v>1</v>
      </c>
      <c r="F22" s="18">
        <v>1.1363636363636364E-2</v>
      </c>
      <c r="G22" s="10">
        <f t="shared" si="0"/>
        <v>0.77073701387000271</v>
      </c>
      <c r="H22" s="10">
        <v>0.9</v>
      </c>
    </row>
    <row r="23" spans="1:8" x14ac:dyDescent="0.35">
      <c r="A23" s="169"/>
      <c r="B23" s="169"/>
      <c r="C23" s="17" t="s">
        <v>22</v>
      </c>
      <c r="D23" s="17">
        <v>8</v>
      </c>
      <c r="E23" s="17">
        <v>0</v>
      </c>
      <c r="F23" s="18">
        <v>0</v>
      </c>
      <c r="G23" s="10">
        <f t="shared" si="0"/>
        <v>0.77073701387000271</v>
      </c>
      <c r="H23" s="10">
        <v>0.9</v>
      </c>
    </row>
    <row r="24" spans="1:8" x14ac:dyDescent="0.35">
      <c r="A24" s="169"/>
      <c r="B24" s="169"/>
      <c r="C24" s="17" t="s">
        <v>23</v>
      </c>
      <c r="D24" s="17">
        <v>66</v>
      </c>
      <c r="E24" s="17">
        <v>0</v>
      </c>
      <c r="F24" s="18">
        <v>0</v>
      </c>
      <c r="G24" s="10">
        <f t="shared" si="0"/>
        <v>0.77073701387000271</v>
      </c>
      <c r="H24" s="10">
        <v>0.9</v>
      </c>
    </row>
    <row r="25" spans="1:8" x14ac:dyDescent="0.35">
      <c r="A25" s="169"/>
      <c r="B25" s="169"/>
      <c r="C25" s="17" t="s">
        <v>24</v>
      </c>
      <c r="D25" s="17">
        <v>165</v>
      </c>
      <c r="E25" s="17">
        <v>5</v>
      </c>
      <c r="F25" s="18">
        <v>3.0303030303030304E-2</v>
      </c>
      <c r="G25" s="10">
        <f t="shared" si="0"/>
        <v>0.77073701387000271</v>
      </c>
      <c r="H25" s="10">
        <v>0.9</v>
      </c>
    </row>
    <row r="26" spans="1:8" x14ac:dyDescent="0.35">
      <c r="A26" s="169"/>
      <c r="B26" s="169"/>
      <c r="C26" s="20" t="s">
        <v>25</v>
      </c>
      <c r="D26" s="36">
        <v>856</v>
      </c>
      <c r="E26" s="36">
        <v>13</v>
      </c>
      <c r="F26" s="21">
        <v>1.5186915887850467E-2</v>
      </c>
      <c r="G26" s="10">
        <f t="shared" si="0"/>
        <v>0.77073701387000271</v>
      </c>
      <c r="H26" s="10">
        <v>0.9</v>
      </c>
    </row>
    <row r="27" spans="1:8" x14ac:dyDescent="0.35">
      <c r="A27" s="170" t="s">
        <v>27</v>
      </c>
      <c r="B27" s="170"/>
      <c r="C27" s="14"/>
      <c r="D27" s="14">
        <v>3677</v>
      </c>
      <c r="E27" s="14">
        <v>2834</v>
      </c>
      <c r="F27" s="15">
        <v>0.77073701387000271</v>
      </c>
      <c r="G27" s="5"/>
    </row>
    <row r="28" spans="1:8" x14ac:dyDescent="0.35">
      <c r="A28" s="6"/>
      <c r="B28" s="6"/>
    </row>
    <row r="32" spans="1:8" x14ac:dyDescent="0.35">
      <c r="A32" s="11"/>
      <c r="B32" s="9"/>
    </row>
    <row r="34" spans="1:7" ht="15" customHeight="1" x14ac:dyDescent="0.35">
      <c r="A34" s="150" t="s">
        <v>28</v>
      </c>
      <c r="B34" s="151"/>
      <c r="C34" s="152"/>
      <c r="D34" s="159" t="s">
        <v>75</v>
      </c>
      <c r="E34" s="148" t="s">
        <v>76</v>
      </c>
      <c r="F34" s="148" t="s">
        <v>77</v>
      </c>
    </row>
    <row r="35" spans="1:7" ht="30" customHeight="1" x14ac:dyDescent="0.35">
      <c r="A35" s="153"/>
      <c r="B35" s="154"/>
      <c r="C35" s="155"/>
      <c r="D35" s="160"/>
      <c r="E35" s="148"/>
      <c r="F35" s="148"/>
    </row>
    <row r="36" spans="1:7" x14ac:dyDescent="0.35">
      <c r="A36" s="156"/>
      <c r="B36" s="157"/>
      <c r="C36" s="158"/>
      <c r="D36" s="161"/>
      <c r="E36" s="148"/>
      <c r="F36" s="148"/>
    </row>
    <row r="37" spans="1:7" x14ac:dyDescent="0.35">
      <c r="A37" s="162" t="s">
        <v>27</v>
      </c>
      <c r="B37" s="163"/>
      <c r="C37" s="164"/>
      <c r="D37" s="24">
        <v>3677</v>
      </c>
      <c r="E37" s="24">
        <v>2834</v>
      </c>
      <c r="F37" s="25">
        <f t="shared" ref="F37" si="1">E37/D37</f>
        <v>0.77073701387000271</v>
      </c>
      <c r="G37" s="26">
        <v>0.9</v>
      </c>
    </row>
    <row r="56" spans="1:7" ht="120" customHeight="1" x14ac:dyDescent="0.35">
      <c r="A56" s="165" t="s">
        <v>37</v>
      </c>
      <c r="B56" s="166" t="s">
        <v>41</v>
      </c>
      <c r="C56" s="166"/>
      <c r="D56" s="166" t="s">
        <v>42</v>
      </c>
      <c r="E56" s="166"/>
      <c r="F56" s="166" t="s">
        <v>43</v>
      </c>
      <c r="G56" s="166"/>
    </row>
    <row r="57" spans="1:7" ht="58" x14ac:dyDescent="0.35">
      <c r="A57" s="165"/>
      <c r="B57" s="33" t="s">
        <v>35</v>
      </c>
      <c r="C57" s="33" t="s">
        <v>36</v>
      </c>
      <c r="D57" s="33" t="s">
        <v>35</v>
      </c>
      <c r="E57" s="33" t="s">
        <v>36</v>
      </c>
      <c r="F57" s="33" t="s">
        <v>86</v>
      </c>
      <c r="G57" s="33" t="s">
        <v>85</v>
      </c>
    </row>
    <row r="58" spans="1:7" x14ac:dyDescent="0.35">
      <c r="A58" s="35" t="s">
        <v>29</v>
      </c>
      <c r="B58" s="27">
        <v>9</v>
      </c>
      <c r="C58" s="27">
        <v>54</v>
      </c>
      <c r="D58" s="27">
        <v>6</v>
      </c>
      <c r="E58" s="27">
        <v>51</v>
      </c>
      <c r="F58" s="32">
        <f>D58/B58</f>
        <v>0.66666666666666663</v>
      </c>
      <c r="G58" s="32">
        <f>E58/C58</f>
        <v>0.94444444444444442</v>
      </c>
    </row>
    <row r="59" spans="1:7" x14ac:dyDescent="0.35">
      <c r="A59" s="35" t="s">
        <v>30</v>
      </c>
      <c r="B59" s="27">
        <v>26</v>
      </c>
      <c r="C59" s="27">
        <v>120</v>
      </c>
      <c r="D59" s="27">
        <v>23</v>
      </c>
      <c r="E59" s="27">
        <v>104</v>
      </c>
      <c r="F59" s="32">
        <f t="shared" ref="F59:G64" si="2">D59/B59</f>
        <v>0.88461538461538458</v>
      </c>
      <c r="G59" s="32">
        <f t="shared" si="2"/>
        <v>0.8666666666666667</v>
      </c>
    </row>
    <row r="60" spans="1:7" x14ac:dyDescent="0.35">
      <c r="A60" s="35" t="s">
        <v>31</v>
      </c>
      <c r="B60" s="27">
        <v>54</v>
      </c>
      <c r="C60" s="27">
        <v>447</v>
      </c>
      <c r="D60" s="27">
        <v>45</v>
      </c>
      <c r="E60" s="27">
        <v>367</v>
      </c>
      <c r="F60" s="32">
        <f t="shared" si="2"/>
        <v>0.83333333333333337</v>
      </c>
      <c r="G60" s="32">
        <f t="shared" si="2"/>
        <v>0.82102908277404918</v>
      </c>
    </row>
    <row r="61" spans="1:7" x14ac:dyDescent="0.35">
      <c r="A61" s="35" t="s">
        <v>32</v>
      </c>
      <c r="B61" s="27">
        <v>93</v>
      </c>
      <c r="C61" s="27">
        <v>769</v>
      </c>
      <c r="D61" s="27">
        <v>75</v>
      </c>
      <c r="E61" s="27">
        <v>594</v>
      </c>
      <c r="F61" s="32">
        <f t="shared" si="2"/>
        <v>0.80645161290322576</v>
      </c>
      <c r="G61" s="32">
        <f t="shared" si="2"/>
        <v>0.77243172951885564</v>
      </c>
    </row>
    <row r="62" spans="1:7" x14ac:dyDescent="0.35">
      <c r="A62" s="35" t="s">
        <v>33</v>
      </c>
      <c r="B62" s="27">
        <v>135</v>
      </c>
      <c r="C62" s="27">
        <v>1178</v>
      </c>
      <c r="D62" s="27">
        <v>104</v>
      </c>
      <c r="E62" s="27">
        <v>903</v>
      </c>
      <c r="F62" s="32">
        <f t="shared" si="2"/>
        <v>0.77037037037037037</v>
      </c>
      <c r="G62" s="32">
        <f t="shared" si="2"/>
        <v>0.76655348047538197</v>
      </c>
    </row>
    <row r="63" spans="1:7" x14ac:dyDescent="0.35">
      <c r="A63" s="31" t="s">
        <v>34</v>
      </c>
      <c r="B63" s="27">
        <v>56</v>
      </c>
      <c r="C63" s="27">
        <v>736</v>
      </c>
      <c r="D63" s="27">
        <v>41</v>
      </c>
      <c r="E63" s="27">
        <v>521</v>
      </c>
      <c r="F63" s="32">
        <f t="shared" si="2"/>
        <v>0.7321428571428571</v>
      </c>
      <c r="G63" s="32">
        <f t="shared" si="2"/>
        <v>0.70788043478260865</v>
      </c>
    </row>
    <row r="64" spans="1:7" x14ac:dyDescent="0.35">
      <c r="A64" s="28" t="s">
        <v>27</v>
      </c>
      <c r="B64" s="29">
        <f>SUM(B58:B63)</f>
        <v>373</v>
      </c>
      <c r="C64" s="29">
        <f>SUM(C58:C63)</f>
        <v>3304</v>
      </c>
      <c r="D64" s="29">
        <f>SUM(D58:D63)</f>
        <v>294</v>
      </c>
      <c r="E64" s="29">
        <f>SUM(E58:E63)</f>
        <v>2540</v>
      </c>
      <c r="F64" s="34">
        <f t="shared" si="2"/>
        <v>0.7882037533512064</v>
      </c>
      <c r="G64" s="34">
        <f>E64/C64</f>
        <v>0.76876513317191286</v>
      </c>
    </row>
    <row r="65" spans="1:7" x14ac:dyDescent="0.35">
      <c r="A65" s="28" t="s">
        <v>27</v>
      </c>
      <c r="B65" s="105">
        <f>SUM(B64:C64)</f>
        <v>3677</v>
      </c>
      <c r="C65" s="105"/>
      <c r="D65" s="105">
        <f>SUM(D64:E64)</f>
        <v>2834</v>
      </c>
      <c r="E65" s="105"/>
      <c r="F65" s="171">
        <f>D65/B65</f>
        <v>0.77073701387000271</v>
      </c>
      <c r="G65" s="171"/>
    </row>
  </sheetData>
  <mergeCells count="21">
    <mergeCell ref="B65:C65"/>
    <mergeCell ref="D65:E65"/>
    <mergeCell ref="F65:G65"/>
    <mergeCell ref="F34:F36"/>
    <mergeCell ref="A37:C37"/>
    <mergeCell ref="A56:A57"/>
    <mergeCell ref="B56:C56"/>
    <mergeCell ref="D56:E56"/>
    <mergeCell ref="F56:G56"/>
    <mergeCell ref="E34:E36"/>
    <mergeCell ref="F3:F5"/>
    <mergeCell ref="A9:B13"/>
    <mergeCell ref="A14:B26"/>
    <mergeCell ref="A27:B27"/>
    <mergeCell ref="A34:C36"/>
    <mergeCell ref="D34:D36"/>
    <mergeCell ref="A6:B8"/>
    <mergeCell ref="A3:B5"/>
    <mergeCell ref="C3:C5"/>
    <mergeCell ref="D3:D5"/>
    <mergeCell ref="E3:E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5"/>
  <sheetViews>
    <sheetView topLeftCell="A7" workbookViewId="0">
      <selection activeCell="F7" sqref="F7"/>
    </sheetView>
  </sheetViews>
  <sheetFormatPr defaultRowHeight="14.5" x14ac:dyDescent="0.35"/>
  <cols>
    <col min="3" max="3" width="20.54296875" customWidth="1"/>
    <col min="4" max="4" width="12.1796875" customWidth="1"/>
    <col min="5" max="5" width="17.26953125" customWidth="1"/>
    <col min="6" max="6" width="20.81640625" customWidth="1"/>
    <col min="7" max="7" width="7.7265625" customWidth="1"/>
    <col min="11" max="11" width="21.453125" customWidth="1"/>
    <col min="12" max="12" width="28.7265625" bestFit="1" customWidth="1"/>
  </cols>
  <sheetData>
    <row r="1" spans="1:9" x14ac:dyDescent="0.35">
      <c r="A1" s="4" t="s">
        <v>10</v>
      </c>
      <c r="B1" s="3"/>
      <c r="C1" s="3"/>
      <c r="D1" s="3"/>
      <c r="E1" s="8"/>
      <c r="F1" s="3"/>
    </row>
    <row r="2" spans="1:9" x14ac:dyDescent="0.35">
      <c r="A2" s="4"/>
      <c r="B2" s="3"/>
      <c r="C2" s="3"/>
      <c r="D2" s="3"/>
      <c r="E2" s="8"/>
      <c r="F2" s="3"/>
    </row>
    <row r="3" spans="1:9" ht="15" customHeight="1" x14ac:dyDescent="0.35">
      <c r="A3" s="169" t="s">
        <v>7</v>
      </c>
      <c r="B3" s="169"/>
      <c r="C3" s="169" t="s">
        <v>12</v>
      </c>
      <c r="D3" s="168" t="s">
        <v>48</v>
      </c>
      <c r="E3" s="168" t="s">
        <v>49</v>
      </c>
      <c r="F3" s="168" t="s">
        <v>50</v>
      </c>
      <c r="G3" s="7"/>
    </row>
    <row r="4" spans="1:9" ht="15" customHeight="1" x14ac:dyDescent="0.35">
      <c r="A4" s="169"/>
      <c r="B4" s="169"/>
      <c r="C4" s="169"/>
      <c r="D4" s="169"/>
      <c r="E4" s="168"/>
      <c r="F4" s="168"/>
      <c r="G4" s="7"/>
      <c r="H4" s="2"/>
      <c r="I4" s="2"/>
    </row>
    <row r="5" spans="1:9" ht="57.75" customHeight="1" x14ac:dyDescent="0.35">
      <c r="A5" s="169"/>
      <c r="B5" s="169"/>
      <c r="C5" s="169"/>
      <c r="D5" s="169"/>
      <c r="E5" s="168"/>
      <c r="F5" s="168"/>
      <c r="G5" s="7"/>
      <c r="H5" s="2"/>
      <c r="I5" s="2"/>
    </row>
    <row r="6" spans="1:9" x14ac:dyDescent="0.35">
      <c r="A6" s="169" t="s">
        <v>8</v>
      </c>
      <c r="B6" s="169"/>
      <c r="C6" s="16" t="s">
        <v>0</v>
      </c>
      <c r="D6" s="17">
        <v>866</v>
      </c>
      <c r="E6" s="17">
        <v>866</v>
      </c>
      <c r="F6" s="18">
        <f>E6/D6</f>
        <v>1</v>
      </c>
      <c r="G6" s="10">
        <f t="shared" ref="G6:G26" si="0">$F$27</f>
        <v>0.76507164098404978</v>
      </c>
      <c r="H6" s="10">
        <v>0.9</v>
      </c>
      <c r="I6" s="1"/>
    </row>
    <row r="7" spans="1:9" x14ac:dyDescent="0.35">
      <c r="A7" s="169"/>
      <c r="B7" s="169"/>
      <c r="C7" s="16" t="s">
        <v>1</v>
      </c>
      <c r="D7" s="17">
        <v>562</v>
      </c>
      <c r="E7" s="17">
        <v>562</v>
      </c>
      <c r="F7" s="18">
        <f t="shared" ref="F7:F27" si="1">E7/D7</f>
        <v>1</v>
      </c>
      <c r="G7" s="10">
        <f t="shared" si="0"/>
        <v>0.76507164098404978</v>
      </c>
      <c r="H7" s="10">
        <v>0.9</v>
      </c>
    </row>
    <row r="8" spans="1:9" x14ac:dyDescent="0.35">
      <c r="A8" s="169"/>
      <c r="B8" s="169"/>
      <c r="C8" s="19" t="s">
        <v>2</v>
      </c>
      <c r="D8" s="20">
        <f>D6+D7</f>
        <v>1428</v>
      </c>
      <c r="E8" s="20">
        <f>SUM(E6:E7)</f>
        <v>1428</v>
      </c>
      <c r="F8" s="21">
        <f t="shared" si="1"/>
        <v>1</v>
      </c>
      <c r="G8" s="10">
        <f t="shared" si="0"/>
        <v>0.76507164098404978</v>
      </c>
      <c r="H8" s="10">
        <v>0.9</v>
      </c>
    </row>
    <row r="9" spans="1:9" x14ac:dyDescent="0.35">
      <c r="A9" s="169" t="s">
        <v>9</v>
      </c>
      <c r="B9" s="169"/>
      <c r="C9" s="16" t="s">
        <v>11</v>
      </c>
      <c r="D9" s="17">
        <v>461</v>
      </c>
      <c r="E9" s="17">
        <v>461</v>
      </c>
      <c r="F9" s="18">
        <f t="shared" si="1"/>
        <v>1</v>
      </c>
      <c r="G9" s="10">
        <f t="shared" si="0"/>
        <v>0.76507164098404978</v>
      </c>
      <c r="H9" s="10">
        <v>0.9</v>
      </c>
    </row>
    <row r="10" spans="1:9" x14ac:dyDescent="0.35">
      <c r="A10" s="169"/>
      <c r="B10" s="169"/>
      <c r="C10" s="16" t="s">
        <v>3</v>
      </c>
      <c r="D10" s="17">
        <v>363</v>
      </c>
      <c r="E10" s="17">
        <v>363</v>
      </c>
      <c r="F10" s="18">
        <f t="shared" si="1"/>
        <v>1</v>
      </c>
      <c r="G10" s="10">
        <f t="shared" si="0"/>
        <v>0.76507164098404978</v>
      </c>
      <c r="H10" s="10">
        <v>0.9</v>
      </c>
    </row>
    <row r="11" spans="1:9" x14ac:dyDescent="0.35">
      <c r="A11" s="169"/>
      <c r="B11" s="169"/>
      <c r="C11" s="16" t="s">
        <v>4</v>
      </c>
      <c r="D11" s="17">
        <v>367</v>
      </c>
      <c r="E11" s="17">
        <v>367</v>
      </c>
      <c r="F11" s="18">
        <f t="shared" si="1"/>
        <v>1</v>
      </c>
      <c r="G11" s="10">
        <f t="shared" si="0"/>
        <v>0.76507164098404978</v>
      </c>
      <c r="H11" s="10">
        <v>0.9</v>
      </c>
    </row>
    <row r="12" spans="1:9" x14ac:dyDescent="0.35">
      <c r="A12" s="169"/>
      <c r="B12" s="169"/>
      <c r="C12" s="16" t="s">
        <v>5</v>
      </c>
      <c r="D12" s="17">
        <v>202</v>
      </c>
      <c r="E12" s="17">
        <v>202</v>
      </c>
      <c r="F12" s="18">
        <f t="shared" si="1"/>
        <v>1</v>
      </c>
      <c r="G12" s="10">
        <f t="shared" si="0"/>
        <v>0.76507164098404978</v>
      </c>
      <c r="H12" s="10">
        <v>0.9</v>
      </c>
    </row>
    <row r="13" spans="1:9" x14ac:dyDescent="0.35">
      <c r="A13" s="169"/>
      <c r="B13" s="169"/>
      <c r="C13" s="19" t="s">
        <v>6</v>
      </c>
      <c r="D13" s="20">
        <f>SUM(D9:D12)</f>
        <v>1393</v>
      </c>
      <c r="E13" s="20">
        <v>1393</v>
      </c>
      <c r="F13" s="21">
        <f t="shared" si="1"/>
        <v>1</v>
      </c>
      <c r="G13" s="10">
        <f t="shared" si="0"/>
        <v>0.76507164098404978</v>
      </c>
      <c r="H13" s="10">
        <v>0.9</v>
      </c>
    </row>
    <row r="14" spans="1:9" x14ac:dyDescent="0.35">
      <c r="A14" s="169" t="s">
        <v>26</v>
      </c>
      <c r="B14" s="169"/>
      <c r="C14" s="17" t="s">
        <v>13</v>
      </c>
      <c r="D14" s="17">
        <v>7</v>
      </c>
      <c r="E14" s="17">
        <v>2</v>
      </c>
      <c r="F14" s="18">
        <v>0</v>
      </c>
      <c r="G14" s="10">
        <f t="shared" si="0"/>
        <v>0.76507164098404978</v>
      </c>
      <c r="H14" s="10">
        <v>0.9</v>
      </c>
    </row>
    <row r="15" spans="1:9" x14ac:dyDescent="0.35">
      <c r="A15" s="169"/>
      <c r="B15" s="169"/>
      <c r="C15" s="17" t="s">
        <v>14</v>
      </c>
      <c r="D15" s="17">
        <v>50</v>
      </c>
      <c r="E15" s="17">
        <v>0</v>
      </c>
      <c r="F15" s="18">
        <f t="shared" si="1"/>
        <v>0</v>
      </c>
      <c r="G15" s="10">
        <f t="shared" si="0"/>
        <v>0.76507164098404978</v>
      </c>
      <c r="H15" s="10">
        <v>0.9</v>
      </c>
    </row>
    <row r="16" spans="1:9" ht="15" customHeight="1" x14ac:dyDescent="0.35">
      <c r="A16" s="169"/>
      <c r="B16" s="169"/>
      <c r="C16" s="17" t="s">
        <v>15</v>
      </c>
      <c r="D16" s="17">
        <v>62</v>
      </c>
      <c r="E16" s="16">
        <v>4</v>
      </c>
      <c r="F16" s="18">
        <f t="shared" si="1"/>
        <v>6.4516129032258063E-2</v>
      </c>
      <c r="G16" s="10">
        <f t="shared" si="0"/>
        <v>0.76507164098404978</v>
      </c>
      <c r="H16" s="10">
        <v>0.9</v>
      </c>
    </row>
    <row r="17" spans="1:8" x14ac:dyDescent="0.35">
      <c r="A17" s="169"/>
      <c r="B17" s="169"/>
      <c r="C17" s="17" t="s">
        <v>16</v>
      </c>
      <c r="D17" s="17">
        <v>69</v>
      </c>
      <c r="E17" s="22">
        <v>0</v>
      </c>
      <c r="F17" s="18">
        <f t="shared" si="1"/>
        <v>0</v>
      </c>
      <c r="G17" s="10">
        <f t="shared" si="0"/>
        <v>0.76507164098404978</v>
      </c>
      <c r="H17" s="10">
        <v>0.9</v>
      </c>
    </row>
    <row r="18" spans="1:8" x14ac:dyDescent="0.35">
      <c r="A18" s="169"/>
      <c r="B18" s="169"/>
      <c r="C18" s="17" t="s">
        <v>17</v>
      </c>
      <c r="D18" s="17">
        <v>90</v>
      </c>
      <c r="E18" s="17">
        <v>0</v>
      </c>
      <c r="F18" s="18">
        <f t="shared" si="1"/>
        <v>0</v>
      </c>
      <c r="G18" s="10">
        <f t="shared" si="0"/>
        <v>0.76507164098404978</v>
      </c>
      <c r="H18" s="10">
        <v>0.9</v>
      </c>
    </row>
    <row r="19" spans="1:8" x14ac:dyDescent="0.35">
      <c r="A19" s="169"/>
      <c r="B19" s="169"/>
      <c r="C19" s="17" t="s">
        <v>18</v>
      </c>
      <c r="D19" s="17">
        <v>45</v>
      </c>
      <c r="E19" s="17">
        <v>0</v>
      </c>
      <c r="F19" s="18">
        <f t="shared" si="1"/>
        <v>0</v>
      </c>
      <c r="G19" s="10">
        <f t="shared" si="0"/>
        <v>0.76507164098404978</v>
      </c>
      <c r="H19" s="10">
        <v>0.9</v>
      </c>
    </row>
    <row r="20" spans="1:8" x14ac:dyDescent="0.35">
      <c r="A20" s="169"/>
      <c r="B20" s="169"/>
      <c r="C20" s="17" t="s">
        <v>19</v>
      </c>
      <c r="D20" s="17">
        <v>53</v>
      </c>
      <c r="E20" s="23">
        <v>0</v>
      </c>
      <c r="F20" s="18">
        <f t="shared" si="1"/>
        <v>0</v>
      </c>
      <c r="G20" s="10">
        <f t="shared" si="0"/>
        <v>0.76507164098404978</v>
      </c>
      <c r="H20" s="10">
        <v>0.9</v>
      </c>
    </row>
    <row r="21" spans="1:8" x14ac:dyDescent="0.35">
      <c r="A21" s="169"/>
      <c r="B21" s="169"/>
      <c r="C21" s="17" t="s">
        <v>20</v>
      </c>
      <c r="D21" s="17">
        <v>171</v>
      </c>
      <c r="E21" s="17">
        <v>2</v>
      </c>
      <c r="F21" s="18">
        <f t="shared" si="1"/>
        <v>1.1695906432748537E-2</v>
      </c>
      <c r="G21" s="10">
        <f t="shared" si="0"/>
        <v>0.76507164098404978</v>
      </c>
      <c r="H21" s="10">
        <v>0.9</v>
      </c>
    </row>
    <row r="22" spans="1:8" x14ac:dyDescent="0.35">
      <c r="A22" s="169"/>
      <c r="B22" s="169"/>
      <c r="C22" s="17" t="s">
        <v>21</v>
      </c>
      <c r="D22" s="17">
        <v>94</v>
      </c>
      <c r="E22" s="17">
        <v>0</v>
      </c>
      <c r="F22" s="18">
        <f t="shared" si="1"/>
        <v>0</v>
      </c>
      <c r="G22" s="10">
        <f t="shared" si="0"/>
        <v>0.76507164098404978</v>
      </c>
      <c r="H22" s="10">
        <v>0.9</v>
      </c>
    </row>
    <row r="23" spans="1:8" x14ac:dyDescent="0.35">
      <c r="A23" s="169"/>
      <c r="B23" s="169"/>
      <c r="C23" s="17" t="s">
        <v>22</v>
      </c>
      <c r="D23" s="17">
        <v>14</v>
      </c>
      <c r="E23" s="17">
        <v>0</v>
      </c>
      <c r="F23" s="18">
        <f t="shared" si="1"/>
        <v>0</v>
      </c>
      <c r="G23" s="10">
        <f t="shared" si="0"/>
        <v>0.76507164098404978</v>
      </c>
      <c r="H23" s="10">
        <v>0.9</v>
      </c>
    </row>
    <row r="24" spans="1:8" x14ac:dyDescent="0.35">
      <c r="A24" s="169"/>
      <c r="B24" s="169"/>
      <c r="C24" s="17" t="s">
        <v>23</v>
      </c>
      <c r="D24" s="17">
        <v>84</v>
      </c>
      <c r="E24" s="17">
        <v>0</v>
      </c>
      <c r="F24" s="18">
        <f t="shared" si="1"/>
        <v>0</v>
      </c>
      <c r="G24" s="10">
        <f t="shared" si="0"/>
        <v>0.76507164098404978</v>
      </c>
      <c r="H24" s="10">
        <v>0.9</v>
      </c>
    </row>
    <row r="25" spans="1:8" x14ac:dyDescent="0.35">
      <c r="A25" s="169"/>
      <c r="B25" s="169"/>
      <c r="C25" s="17" t="s">
        <v>24</v>
      </c>
      <c r="D25" s="17">
        <v>139</v>
      </c>
      <c r="E25" s="17">
        <v>1</v>
      </c>
      <c r="F25" s="18">
        <f t="shared" si="1"/>
        <v>7.1942446043165471E-3</v>
      </c>
      <c r="G25" s="10">
        <f t="shared" si="0"/>
        <v>0.76507164098404978</v>
      </c>
      <c r="H25" s="10">
        <v>0.9</v>
      </c>
    </row>
    <row r="26" spans="1:8" x14ac:dyDescent="0.35">
      <c r="A26" s="169"/>
      <c r="B26" s="169"/>
      <c r="C26" s="20" t="s">
        <v>25</v>
      </c>
      <c r="D26" s="20">
        <f>SUM(D14:D25)</f>
        <v>878</v>
      </c>
      <c r="E26" s="20">
        <v>9</v>
      </c>
      <c r="F26" s="21">
        <f t="shared" si="1"/>
        <v>1.0250569476082005E-2</v>
      </c>
      <c r="G26" s="10">
        <f t="shared" si="0"/>
        <v>0.76507164098404978</v>
      </c>
      <c r="H26" s="10">
        <v>0.9</v>
      </c>
    </row>
    <row r="27" spans="1:8" x14ac:dyDescent="0.35">
      <c r="A27" s="170" t="s">
        <v>27</v>
      </c>
      <c r="B27" s="170"/>
      <c r="C27" s="14"/>
      <c r="D27" s="14">
        <v>3699</v>
      </c>
      <c r="E27" s="14">
        <v>2830</v>
      </c>
      <c r="F27" s="15">
        <f t="shared" si="1"/>
        <v>0.76507164098404978</v>
      </c>
      <c r="G27" s="5"/>
    </row>
    <row r="28" spans="1:8" x14ac:dyDescent="0.35">
      <c r="A28" s="6"/>
      <c r="B28" s="6"/>
    </row>
    <row r="32" spans="1:8" x14ac:dyDescent="0.35">
      <c r="A32" s="11"/>
      <c r="B32" s="9"/>
    </row>
    <row r="34" spans="1:7" ht="15" customHeight="1" x14ac:dyDescent="0.35">
      <c r="A34" s="150" t="s">
        <v>28</v>
      </c>
      <c r="B34" s="151"/>
      <c r="C34" s="152"/>
      <c r="D34" s="159" t="s">
        <v>38</v>
      </c>
      <c r="E34" s="148" t="s">
        <v>39</v>
      </c>
      <c r="F34" s="148" t="s">
        <v>40</v>
      </c>
    </row>
    <row r="35" spans="1:7" ht="30" customHeight="1" x14ac:dyDescent="0.35">
      <c r="A35" s="153"/>
      <c r="B35" s="154"/>
      <c r="C35" s="155"/>
      <c r="D35" s="160"/>
      <c r="E35" s="148"/>
      <c r="F35" s="148"/>
    </row>
    <row r="36" spans="1:7" ht="55.5" customHeight="1" x14ac:dyDescent="0.35">
      <c r="A36" s="156"/>
      <c r="B36" s="157"/>
      <c r="C36" s="158"/>
      <c r="D36" s="161"/>
      <c r="E36" s="148"/>
      <c r="F36" s="148"/>
    </row>
    <row r="37" spans="1:7" x14ac:dyDescent="0.35">
      <c r="A37" s="162" t="s">
        <v>27</v>
      </c>
      <c r="B37" s="163"/>
      <c r="C37" s="164"/>
      <c r="D37" s="24">
        <v>3699</v>
      </c>
      <c r="E37" s="24">
        <v>2830</v>
      </c>
      <c r="F37" s="25">
        <f t="shared" ref="F37" si="2">E37/D37</f>
        <v>0.76507164098404978</v>
      </c>
      <c r="G37" s="26">
        <v>0.9</v>
      </c>
    </row>
    <row r="56" spans="1:7" ht="120" customHeight="1" x14ac:dyDescent="0.35">
      <c r="A56" s="165" t="s">
        <v>37</v>
      </c>
      <c r="B56" s="166" t="s">
        <v>38</v>
      </c>
      <c r="C56" s="166"/>
      <c r="D56" s="166" t="s">
        <v>39</v>
      </c>
      <c r="E56" s="166"/>
      <c r="F56" s="166" t="s">
        <v>40</v>
      </c>
      <c r="G56" s="166"/>
    </row>
    <row r="57" spans="1:7" ht="101.5" x14ac:dyDescent="0.35">
      <c r="A57" s="165"/>
      <c r="B57" s="33" t="s">
        <v>35</v>
      </c>
      <c r="C57" s="33" t="s">
        <v>36</v>
      </c>
      <c r="D57" s="33" t="s">
        <v>35</v>
      </c>
      <c r="E57" s="33" t="s">
        <v>36</v>
      </c>
      <c r="F57" s="33" t="s">
        <v>45</v>
      </c>
      <c r="G57" s="33" t="s">
        <v>44</v>
      </c>
    </row>
    <row r="58" spans="1:7" x14ac:dyDescent="0.35">
      <c r="A58" s="30" t="s">
        <v>29</v>
      </c>
      <c r="B58" s="27">
        <v>15</v>
      </c>
      <c r="C58" s="27">
        <v>50</v>
      </c>
      <c r="D58" s="27">
        <v>15</v>
      </c>
      <c r="E58" s="27">
        <v>48</v>
      </c>
      <c r="F58" s="32">
        <f>D58/B58</f>
        <v>1</v>
      </c>
      <c r="G58" s="32">
        <f>E58/C58</f>
        <v>0.96</v>
      </c>
    </row>
    <row r="59" spans="1:7" x14ac:dyDescent="0.35">
      <c r="A59" s="30" t="s">
        <v>30</v>
      </c>
      <c r="B59" s="27">
        <v>34</v>
      </c>
      <c r="C59" s="27">
        <v>126</v>
      </c>
      <c r="D59" s="27">
        <v>27</v>
      </c>
      <c r="E59" s="27">
        <v>116</v>
      </c>
      <c r="F59" s="32">
        <f t="shared" ref="F59:F64" si="3">D59/B59</f>
        <v>0.79411764705882348</v>
      </c>
      <c r="G59" s="32">
        <f t="shared" ref="G59:G63" si="4">E59/C59</f>
        <v>0.92063492063492058</v>
      </c>
    </row>
    <row r="60" spans="1:7" x14ac:dyDescent="0.35">
      <c r="A60" s="30" t="s">
        <v>31</v>
      </c>
      <c r="B60" s="27">
        <v>73</v>
      </c>
      <c r="C60" s="27">
        <v>442</v>
      </c>
      <c r="D60" s="27">
        <v>65</v>
      </c>
      <c r="E60" s="27">
        <v>358</v>
      </c>
      <c r="F60" s="32">
        <f t="shared" si="3"/>
        <v>0.8904109589041096</v>
      </c>
      <c r="G60" s="32">
        <f t="shared" si="4"/>
        <v>0.80995475113122173</v>
      </c>
    </row>
    <row r="61" spans="1:7" x14ac:dyDescent="0.35">
      <c r="A61" s="30" t="s">
        <v>32</v>
      </c>
      <c r="B61" s="27">
        <v>99</v>
      </c>
      <c r="C61" s="27">
        <v>822</v>
      </c>
      <c r="D61" s="27">
        <v>82</v>
      </c>
      <c r="E61" s="27">
        <v>640</v>
      </c>
      <c r="F61" s="32">
        <f t="shared" si="3"/>
        <v>0.82828282828282829</v>
      </c>
      <c r="G61" s="32">
        <f t="shared" si="4"/>
        <v>0.77858880778588813</v>
      </c>
    </row>
    <row r="62" spans="1:7" x14ac:dyDescent="0.35">
      <c r="A62" s="30" t="s">
        <v>33</v>
      </c>
      <c r="B62" s="27">
        <v>129</v>
      </c>
      <c r="C62" s="27">
        <v>1188</v>
      </c>
      <c r="D62" s="27">
        <v>95</v>
      </c>
      <c r="E62" s="27">
        <v>868</v>
      </c>
      <c r="F62" s="32">
        <f t="shared" si="3"/>
        <v>0.73643410852713176</v>
      </c>
      <c r="G62" s="32">
        <f t="shared" si="4"/>
        <v>0.73063973063973064</v>
      </c>
    </row>
    <row r="63" spans="1:7" x14ac:dyDescent="0.35">
      <c r="A63" s="31" t="s">
        <v>34</v>
      </c>
      <c r="B63" s="27">
        <v>50</v>
      </c>
      <c r="C63" s="27">
        <v>671</v>
      </c>
      <c r="D63" s="27">
        <v>35</v>
      </c>
      <c r="E63" s="27">
        <v>481</v>
      </c>
      <c r="F63" s="32">
        <f t="shared" si="3"/>
        <v>0.7</v>
      </c>
      <c r="G63" s="32">
        <f t="shared" si="4"/>
        <v>0.71684053651266766</v>
      </c>
    </row>
    <row r="64" spans="1:7" x14ac:dyDescent="0.35">
      <c r="A64" s="28" t="s">
        <v>27</v>
      </c>
      <c r="B64" s="29">
        <f>SUM(B58:B63)</f>
        <v>400</v>
      </c>
      <c r="C64" s="29">
        <f>SUM(C58:C63)</f>
        <v>3299</v>
      </c>
      <c r="D64" s="29">
        <f>SUM(D58:D63)</f>
        <v>319</v>
      </c>
      <c r="E64" s="29">
        <f>SUM(E58:E63)</f>
        <v>2511</v>
      </c>
      <c r="F64" s="34">
        <f t="shared" si="3"/>
        <v>0.79749999999999999</v>
      </c>
      <c r="G64" s="34">
        <f>E64/C64</f>
        <v>0.76113973931494394</v>
      </c>
    </row>
    <row r="65" spans="1:7" x14ac:dyDescent="0.35">
      <c r="A65" s="28" t="s">
        <v>27</v>
      </c>
      <c r="B65" s="105">
        <f>SUM(B64:C64)</f>
        <v>3699</v>
      </c>
      <c r="C65" s="105"/>
      <c r="D65" s="105">
        <f>SUM(D64:E64)</f>
        <v>2830</v>
      </c>
      <c r="E65" s="105"/>
      <c r="F65" s="171">
        <f>D65/B65</f>
        <v>0.76507164098404978</v>
      </c>
      <c r="G65" s="171"/>
    </row>
  </sheetData>
  <mergeCells count="21">
    <mergeCell ref="F65:G65"/>
    <mergeCell ref="D56:E56"/>
    <mergeCell ref="B56:C56"/>
    <mergeCell ref="B65:C65"/>
    <mergeCell ref="D65:E65"/>
    <mergeCell ref="A56:A57"/>
    <mergeCell ref="A34:C36"/>
    <mergeCell ref="D34:D36"/>
    <mergeCell ref="E34:E36"/>
    <mergeCell ref="F34:F36"/>
    <mergeCell ref="A37:C37"/>
    <mergeCell ref="F56:G56"/>
    <mergeCell ref="A27:B27"/>
    <mergeCell ref="D3:D5"/>
    <mergeCell ref="A6:B8"/>
    <mergeCell ref="A9:B13"/>
    <mergeCell ref="F3:F5"/>
    <mergeCell ref="A3:B5"/>
    <mergeCell ref="C3:C5"/>
    <mergeCell ref="E3:E5"/>
    <mergeCell ref="A14:B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Kirjeldus</vt:lpstr>
      <vt:lpstr>Aruandesse2019</vt:lpstr>
      <vt:lpstr>Aruandesse2018</vt:lpstr>
      <vt:lpstr>Kirjeldus'17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2016-06-15T12:45:09Z</dcterms:created>
  <dcterms:modified xsi:type="dcterms:W3CDTF">2020-11-12T11:40:28Z</dcterms:modified>
</cp:coreProperties>
</file>