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D4F59899-0054-4151-B8D0-02155B68923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'19" sheetId="21" r:id="rId1"/>
    <sheet name="Aruandesse2019" sheetId="22" r:id="rId2"/>
    <sheet name="Kirjeldus'18" sheetId="12" r:id="rId3"/>
    <sheet name="Aruandesse2018" sheetId="19" r:id="rId4"/>
    <sheet name="Kirjeldus'17" sheetId="20" r:id="rId5"/>
    <sheet name="Aruandesse2017" sheetId="14" r:id="rId6"/>
    <sheet name="Aruandesse2016" sheetId="13" r:id="rId7"/>
    <sheet name="Aruandesse2015" sheetId="2" r:id="rId8"/>
  </sheets>
  <definedNames>
    <definedName name="DF_GRID_1" localSheetId="3">#REF!</definedName>
    <definedName name="DF_GRID_1" localSheetId="1">#REF!</definedName>
    <definedName name="DF_GRID_1" localSheetId="0">#REF!</definedName>
    <definedName name="DF_GRID_1">#REF!</definedName>
    <definedName name="DF_GRID_1_1" localSheetId="3">#REF!</definedName>
    <definedName name="DF_GRID_1_1" localSheetId="1">#REF!</definedName>
    <definedName name="DF_GRID_1_1" localSheetId="0">#REF!</definedName>
    <definedName name="DF_GRID_1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22" l="1"/>
  <c r="C111" i="22"/>
  <c r="C110" i="22"/>
  <c r="C109" i="22"/>
  <c r="E102" i="22"/>
  <c r="D102" i="22"/>
  <c r="E89" i="22"/>
  <c r="F89" i="22" s="1"/>
  <c r="D89" i="22"/>
  <c r="F87" i="22"/>
  <c r="F85" i="22"/>
  <c r="E84" i="22"/>
  <c r="F84" i="22" s="1"/>
  <c r="D84" i="22"/>
  <c r="D103" i="22" s="1"/>
  <c r="F83" i="22"/>
  <c r="F82" i="22"/>
  <c r="E77" i="22"/>
  <c r="D77" i="22"/>
  <c r="F64" i="22"/>
  <c r="E64" i="22"/>
  <c r="D64" i="22"/>
  <c r="F62" i="22"/>
  <c r="F60" i="22"/>
  <c r="F59" i="22"/>
  <c r="E59" i="22"/>
  <c r="E78" i="22" s="1"/>
  <c r="F78" i="22" s="1"/>
  <c r="D59" i="22"/>
  <c r="D78" i="22" s="1"/>
  <c r="F58" i="22"/>
  <c r="F57" i="22"/>
  <c r="E52" i="22"/>
  <c r="F52" i="22" s="1"/>
  <c r="D52" i="22"/>
  <c r="F51" i="22"/>
  <c r="F43" i="22"/>
  <c r="F40" i="22"/>
  <c r="E39" i="22"/>
  <c r="F39" i="22" s="1"/>
  <c r="D39" i="22"/>
  <c r="F38" i="22"/>
  <c r="F37" i="22"/>
  <c r="F36" i="22"/>
  <c r="F35" i="22"/>
  <c r="E34" i="22"/>
  <c r="E53" i="22" s="1"/>
  <c r="F53" i="22" s="1"/>
  <c r="D34" i="22"/>
  <c r="D53" i="22" s="1"/>
  <c r="F33" i="22"/>
  <c r="F32" i="22"/>
  <c r="G26" i="22"/>
  <c r="E26" i="22"/>
  <c r="G25" i="22"/>
  <c r="F25" i="22"/>
  <c r="E25" i="22"/>
  <c r="D25" i="22"/>
  <c r="G24" i="22"/>
  <c r="F24" i="22"/>
  <c r="G16" i="22"/>
  <c r="F16" i="22"/>
  <c r="G13" i="22"/>
  <c r="F13" i="22"/>
  <c r="G12" i="22"/>
  <c r="E12" i="22"/>
  <c r="F12" i="22" s="1"/>
  <c r="D12" i="22"/>
  <c r="G11" i="22"/>
  <c r="F11" i="22"/>
  <c r="G10" i="22"/>
  <c r="F10" i="22"/>
  <c r="G9" i="22"/>
  <c r="F9" i="22"/>
  <c r="G8" i="22"/>
  <c r="F8" i="22"/>
  <c r="G7" i="22"/>
  <c r="E7" i="22"/>
  <c r="F7" i="22" s="1"/>
  <c r="D7" i="22"/>
  <c r="D26" i="22" s="1"/>
  <c r="G6" i="22"/>
  <c r="F6" i="22"/>
  <c r="G5" i="22"/>
  <c r="F5" i="22"/>
  <c r="G75" i="22" l="1"/>
  <c r="G73" i="22"/>
  <c r="G71" i="22"/>
  <c r="G69" i="22"/>
  <c r="G67" i="22"/>
  <c r="G65" i="22"/>
  <c r="G62" i="22"/>
  <c r="G60" i="22"/>
  <c r="G57" i="22"/>
  <c r="G77" i="22"/>
  <c r="G76" i="22"/>
  <c r="G74" i="22"/>
  <c r="G72" i="22"/>
  <c r="G70" i="22"/>
  <c r="G68" i="22"/>
  <c r="G66" i="22"/>
  <c r="G64" i="22"/>
  <c r="G63" i="22"/>
  <c r="G61" i="22"/>
  <c r="G59" i="22"/>
  <c r="G58" i="22"/>
  <c r="G50" i="22"/>
  <c r="G52" i="22"/>
  <c r="G51" i="22"/>
  <c r="G49" i="22"/>
  <c r="G47" i="22"/>
  <c r="G45" i="22"/>
  <c r="G43" i="22"/>
  <c r="G41" i="22"/>
  <c r="G39" i="22"/>
  <c r="G38" i="22"/>
  <c r="G36" i="22"/>
  <c r="G34" i="22"/>
  <c r="G33" i="22"/>
  <c r="G46" i="22"/>
  <c r="G44" i="22"/>
  <c r="G40" i="22"/>
  <c r="G35" i="22"/>
  <c r="G32" i="22"/>
  <c r="G48" i="22"/>
  <c r="G42" i="22"/>
  <c r="G37" i="22"/>
  <c r="F26" i="22"/>
  <c r="F34" i="22"/>
  <c r="E103" i="22"/>
  <c r="F103" i="22" s="1"/>
  <c r="F85" i="19"/>
  <c r="F83" i="19"/>
  <c r="F58" i="19"/>
  <c r="F59" i="19"/>
  <c r="F60" i="19"/>
  <c r="F64" i="19"/>
  <c r="F78" i="19"/>
  <c r="F57" i="19"/>
  <c r="F53" i="19"/>
  <c r="F33" i="19"/>
  <c r="F34" i="19"/>
  <c r="F35" i="19"/>
  <c r="F36" i="19"/>
  <c r="F37" i="19"/>
  <c r="F38" i="19"/>
  <c r="F39" i="19"/>
  <c r="F40" i="19"/>
  <c r="F43" i="19"/>
  <c r="F51" i="19"/>
  <c r="F52" i="19"/>
  <c r="F32" i="19"/>
  <c r="H22" i="22" l="1"/>
  <c r="H18" i="22"/>
  <c r="H14" i="22"/>
  <c r="H8" i="22"/>
  <c r="H6" i="22"/>
  <c r="H25" i="22"/>
  <c r="H23" i="22"/>
  <c r="H19" i="22"/>
  <c r="H15" i="22"/>
  <c r="H9" i="22"/>
  <c r="H13" i="22"/>
  <c r="H11" i="22"/>
  <c r="H7" i="22"/>
  <c r="H5" i="22"/>
  <c r="H24" i="22"/>
  <c r="H20" i="22"/>
  <c r="H16" i="22"/>
  <c r="H12" i="22"/>
  <c r="H10" i="22"/>
  <c r="H21" i="22"/>
  <c r="H17" i="22"/>
  <c r="G100" i="22"/>
  <c r="G98" i="22"/>
  <c r="G96" i="22"/>
  <c r="G94" i="22"/>
  <c r="G92" i="22"/>
  <c r="G90" i="22"/>
  <c r="G87" i="22"/>
  <c r="G85" i="22"/>
  <c r="G82" i="22"/>
  <c r="G93" i="22"/>
  <c r="G84" i="22"/>
  <c r="G102" i="22"/>
  <c r="G101" i="22"/>
  <c r="G99" i="22"/>
  <c r="G97" i="22"/>
  <c r="G95" i="22"/>
  <c r="G91" i="22"/>
  <c r="G89" i="22"/>
  <c r="G88" i="22"/>
  <c r="G86" i="22"/>
  <c r="G83" i="22"/>
  <c r="F82" i="19"/>
  <c r="F84" i="19"/>
  <c r="F89" i="19"/>
  <c r="F26" i="19"/>
  <c r="H5" i="19" s="1"/>
  <c r="F5" i="19"/>
  <c r="F6" i="19"/>
  <c r="F10" i="19"/>
  <c r="F9" i="19"/>
  <c r="F13" i="19"/>
  <c r="F24" i="19"/>
  <c r="F16" i="19"/>
  <c r="F11" i="19"/>
  <c r="F7" i="19"/>
  <c r="F8" i="19"/>
  <c r="F103" i="19" l="1"/>
  <c r="F12" i="19"/>
  <c r="F25" i="19"/>
  <c r="G102" i="19" l="1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M26" i="19"/>
  <c r="L26" i="19"/>
  <c r="M25" i="19"/>
  <c r="L25" i="19"/>
  <c r="H25" i="19"/>
  <c r="M24" i="19"/>
  <c r="L24" i="19"/>
  <c r="H24" i="19"/>
  <c r="M23" i="19"/>
  <c r="L23" i="19"/>
  <c r="H23" i="19"/>
  <c r="L22" i="19"/>
  <c r="H22" i="19"/>
  <c r="M21" i="19"/>
  <c r="L21" i="19"/>
  <c r="H21" i="19"/>
  <c r="M20" i="19"/>
  <c r="L20" i="19"/>
  <c r="H20" i="19"/>
  <c r="M19" i="19"/>
  <c r="L19" i="19"/>
  <c r="H19" i="19"/>
  <c r="M18" i="19"/>
  <c r="L18" i="19"/>
  <c r="H18" i="19"/>
  <c r="M17" i="19"/>
  <c r="L17" i="19"/>
  <c r="H17" i="19"/>
  <c r="M16" i="19"/>
  <c r="L16" i="19"/>
  <c r="H16" i="19"/>
  <c r="M15" i="19"/>
  <c r="L15" i="19"/>
  <c r="H15" i="19"/>
  <c r="L14" i="19"/>
  <c r="H14" i="19"/>
  <c r="M13" i="19"/>
  <c r="L13" i="19"/>
  <c r="H13" i="19"/>
  <c r="M12" i="19"/>
  <c r="L12" i="19"/>
  <c r="H12" i="19"/>
  <c r="M11" i="19"/>
  <c r="L11" i="19"/>
  <c r="H11" i="19"/>
  <c r="M10" i="19"/>
  <c r="L10" i="19"/>
  <c r="H10" i="19"/>
  <c r="M9" i="19"/>
  <c r="L9" i="19"/>
  <c r="H9" i="19"/>
  <c r="M8" i="19"/>
  <c r="L8" i="19"/>
  <c r="H8" i="19"/>
  <c r="M7" i="19"/>
  <c r="L7" i="19"/>
  <c r="H7" i="19"/>
  <c r="L6" i="19"/>
  <c r="H6" i="19"/>
  <c r="M5" i="19"/>
  <c r="L5" i="19"/>
  <c r="G26" i="19" l="1"/>
  <c r="G6" i="19"/>
  <c r="G12" i="19"/>
  <c r="M6" i="19"/>
  <c r="G8" i="19"/>
  <c r="M14" i="19"/>
  <c r="G16" i="19"/>
  <c r="M22" i="19"/>
  <c r="G24" i="19"/>
  <c r="G10" i="19"/>
  <c r="G5" i="19"/>
  <c r="G7" i="19"/>
  <c r="G9" i="19"/>
  <c r="G11" i="19"/>
  <c r="G13" i="19"/>
  <c r="G25" i="19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82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57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32" i="14"/>
  <c r="K6" i="14" l="1"/>
  <c r="K7" i="14"/>
  <c r="K8" i="14"/>
  <c r="K9" i="14"/>
  <c r="M9" i="14" s="1"/>
  <c r="K10" i="14"/>
  <c r="K11" i="14"/>
  <c r="K12" i="14"/>
  <c r="M12" i="14" s="1"/>
  <c r="K13" i="14"/>
  <c r="M13" i="14" s="1"/>
  <c r="K14" i="14"/>
  <c r="K15" i="14"/>
  <c r="K16" i="14"/>
  <c r="M16" i="14" s="1"/>
  <c r="K17" i="14"/>
  <c r="M17" i="14" s="1"/>
  <c r="K18" i="14"/>
  <c r="K19" i="14"/>
  <c r="K20" i="14"/>
  <c r="M20" i="14" s="1"/>
  <c r="K21" i="14"/>
  <c r="M21" i="14" s="1"/>
  <c r="K22" i="14"/>
  <c r="K23" i="14"/>
  <c r="K24" i="14"/>
  <c r="K25" i="14"/>
  <c r="M25" i="14" s="1"/>
  <c r="K26" i="14"/>
  <c r="J6" i="14"/>
  <c r="G6" i="14" s="1"/>
  <c r="J7" i="14"/>
  <c r="G7" i="14" s="1"/>
  <c r="J8" i="14"/>
  <c r="L8" i="14" s="1"/>
  <c r="J9" i="14"/>
  <c r="J10" i="14"/>
  <c r="G10" i="14" s="1"/>
  <c r="J11" i="14"/>
  <c r="G11" i="14" s="1"/>
  <c r="J12" i="14"/>
  <c r="L12" i="14" s="1"/>
  <c r="J13" i="14"/>
  <c r="J14" i="14"/>
  <c r="G14" i="14" s="1"/>
  <c r="J15" i="14"/>
  <c r="G15" i="14" s="1"/>
  <c r="J16" i="14"/>
  <c r="L16" i="14" s="1"/>
  <c r="J17" i="14"/>
  <c r="J18" i="14"/>
  <c r="G18" i="14" s="1"/>
  <c r="J19" i="14"/>
  <c r="G19" i="14" s="1"/>
  <c r="J20" i="14"/>
  <c r="L20" i="14" s="1"/>
  <c r="J21" i="14"/>
  <c r="J22" i="14"/>
  <c r="G22" i="14" s="1"/>
  <c r="J23" i="14"/>
  <c r="G23" i="14" s="1"/>
  <c r="J24" i="14"/>
  <c r="L24" i="14" s="1"/>
  <c r="J25" i="14"/>
  <c r="J26" i="14"/>
  <c r="G26" i="14" s="1"/>
  <c r="K5" i="14"/>
  <c r="M5" i="14" s="1"/>
  <c r="J5" i="14"/>
  <c r="M26" i="14"/>
  <c r="M14" i="14"/>
  <c r="L25" i="14"/>
  <c r="M24" i="14"/>
  <c r="M23" i="14"/>
  <c r="M22" i="14"/>
  <c r="L21" i="14"/>
  <c r="M19" i="14"/>
  <c r="M18" i="14"/>
  <c r="L17" i="14"/>
  <c r="M15" i="14"/>
  <c r="L15" i="14"/>
  <c r="M11" i="14"/>
  <c r="M10" i="14"/>
  <c r="L9" i="14"/>
  <c r="M8" i="14"/>
  <c r="M7" i="14"/>
  <c r="M6" i="14"/>
  <c r="L6" i="14"/>
  <c r="L19" i="14" l="1"/>
  <c r="L23" i="14"/>
  <c r="L10" i="14"/>
  <c r="L14" i="14"/>
  <c r="L18" i="14"/>
  <c r="G25" i="14"/>
  <c r="G21" i="14"/>
  <c r="G17" i="14"/>
  <c r="G13" i="14"/>
  <c r="G9" i="14"/>
  <c r="L7" i="14"/>
  <c r="L11" i="14"/>
  <c r="L13" i="14"/>
  <c r="L5" i="14"/>
  <c r="G5" i="14"/>
  <c r="G24" i="14"/>
  <c r="G20" i="14"/>
  <c r="G16" i="14"/>
  <c r="G12" i="14"/>
  <c r="G8" i="14"/>
  <c r="L22" i="14"/>
  <c r="L26" i="14"/>
  <c r="E25" i="13"/>
  <c r="D25" i="13"/>
  <c r="E12" i="13"/>
  <c r="D12" i="13"/>
  <c r="E7" i="13"/>
  <c r="D7" i="13"/>
  <c r="F8" i="13"/>
  <c r="F23" i="13"/>
  <c r="F22" i="13"/>
  <c r="F21" i="13"/>
  <c r="F20" i="13"/>
  <c r="F19" i="13"/>
  <c r="F18" i="13"/>
  <c r="F17" i="13"/>
  <c r="F16" i="13"/>
  <c r="F15" i="13"/>
  <c r="F14" i="13"/>
  <c r="F13" i="13"/>
  <c r="F11" i="13"/>
  <c r="F10" i="13"/>
  <c r="F9" i="13"/>
  <c r="F6" i="13"/>
  <c r="H24" i="14" l="1"/>
  <c r="H22" i="14"/>
  <c r="H16" i="14"/>
  <c r="H12" i="14"/>
  <c r="H7" i="14"/>
  <c r="H23" i="14"/>
  <c r="H21" i="14"/>
  <c r="H19" i="14"/>
  <c r="H17" i="14"/>
  <c r="H15" i="14"/>
  <c r="H13" i="14"/>
  <c r="H10" i="14"/>
  <c r="H8" i="14"/>
  <c r="H5" i="14"/>
  <c r="H18" i="14"/>
  <c r="H11" i="14"/>
  <c r="H6" i="14"/>
  <c r="H25" i="14"/>
  <c r="H20" i="14"/>
  <c r="H14" i="14"/>
  <c r="H9" i="14"/>
  <c r="D26" i="13"/>
  <c r="F7" i="13"/>
  <c r="E26" i="13"/>
  <c r="F25" i="13"/>
  <c r="F12" i="13"/>
  <c r="F24" i="13"/>
  <c r="F5" i="13"/>
  <c r="F26" i="13" l="1"/>
  <c r="G25" i="13" s="1"/>
  <c r="G21" i="13"/>
  <c r="G18" i="13"/>
  <c r="G22" i="13"/>
  <c r="G17" i="13"/>
  <c r="G9" i="13"/>
  <c r="F25" i="2"/>
  <c r="G12" i="13" l="1"/>
  <c r="G13" i="13"/>
  <c r="G24" i="13"/>
  <c r="G15" i="13"/>
  <c r="G10" i="13"/>
  <c r="G20" i="13"/>
  <c r="G6" i="13"/>
  <c r="G8" i="13"/>
  <c r="G16" i="13"/>
  <c r="G11" i="13"/>
  <c r="G7" i="13"/>
  <c r="G23" i="13"/>
  <c r="G14" i="13"/>
  <c r="G19" i="13"/>
  <c r="G5" i="1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G6" i="2" s="1"/>
  <c r="F5" i="2"/>
  <c r="G12" i="2" l="1"/>
  <c r="G21" i="2"/>
  <c r="G20" i="2"/>
  <c r="G13" i="2"/>
  <c r="G25" i="2"/>
  <c r="G17" i="2"/>
  <c r="G9" i="2"/>
  <c r="G24" i="2"/>
  <c r="G16" i="2"/>
  <c r="G8" i="2"/>
  <c r="G23" i="2"/>
  <c r="G19" i="2"/>
  <c r="G15" i="2"/>
  <c r="G11" i="2"/>
  <c r="G7" i="2"/>
  <c r="G5" i="2"/>
  <c r="G22" i="2"/>
  <c r="G18" i="2"/>
  <c r="G14" i="2"/>
  <c r="G10" i="2"/>
</calcChain>
</file>

<file path=xl/sharedStrings.xml><?xml version="1.0" encoding="utf-8"?>
<sst xmlns="http://schemas.openxmlformats.org/spreadsheetml/2006/main" count="515" uniqueCount="98">
  <si>
    <t>Haiglaliik</t>
  </si>
  <si>
    <t>Haiglad</t>
  </si>
  <si>
    <t>Piirkondlikud</t>
  </si>
  <si>
    <t>PERH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</si>
  <si>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</si>
  <si>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</si>
  <si>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</si>
  <si>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</si>
  <si>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</si>
  <si>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</si>
  <si>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</si>
  <si>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</si>
  <si>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</si>
  <si>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</si>
  <si>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</si>
  <si>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</si>
  <si>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</si>
  <si>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</si>
  <si>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</si>
  <si>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</si>
  <si>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</si>
  <si>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</si>
  <si>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Viljandi</t>
  </si>
  <si>
    <t>üldH</t>
  </si>
  <si>
    <t>Üldhaiglad</t>
  </si>
  <si>
    <t>Keskhaiglad</t>
  </si>
  <si>
    <t>Neuroloogia indikaator 3:  Isheemilise insuldiga patsientide osakaal, kellel on tehtud rekanaliseeriv protseduur (trombolüüs või trombektoomia)</t>
  </si>
  <si>
    <t>Kokku:</t>
  </si>
  <si>
    <t>ITKH</t>
  </si>
  <si>
    <t>Vilj</t>
  </si>
  <si>
    <t>2015. a. vältimatud isheemilise insuldiga ravijuhud</t>
  </si>
  <si>
    <t>2015. a. vältimatud isheemilise insuldiga ravijuhud, kus on tehtud rekanaliseeriv protseduur</t>
  </si>
  <si>
    <t>2015. a. vältimatud isheemilise insuldiga ravijuhtude osakaal %, kus on tehtud rekanaliseeriv protseduur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</si>
  <si>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</si>
  <si>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</si>
  <si>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</si>
  <si>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</si>
  <si>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</si>
  <si>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</si>
  <si>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</si>
  <si>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</si>
  <si>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</si>
  <si>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</si>
  <si>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</si>
  <si>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</si>
  <si>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</si>
  <si>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</si>
  <si>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</si>
  <si>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</si>
  <si>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</si>
  <si>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</si>
  <si>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</si>
  <si>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</si>
  <si>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</si>
  <si>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</si>
  <si>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isheemiline insult, arv</t>
  </si>
  <si>
    <t>2017.a isheemilise insuldiga ravijuhud, kus on tehtud rekanaliseeriv protseduur</t>
  </si>
  <si>
    <t>2017.a  isheemilise insuldiga ravijuhtude osakaal, kus on tehtud rekanaliseeriv protseduur</t>
  </si>
  <si>
    <t>2017.a isheemilise insuldiga ravijuhud, kus on tehtud trombolüüs</t>
  </si>
  <si>
    <t>2017.a isheemilise insuldiga ravijuhud, kus on tehtud trombolüüs, osakaal</t>
  </si>
  <si>
    <t>2017.a isheemilise insuldiga ravijuhud, kus on tehtud trombektoomia</t>
  </si>
  <si>
    <t>2017.a isheemilise insuldiga ravijuhud, kus on tehtud trombektoomia, osakaal</t>
  </si>
  <si>
    <t>2017.a  isheemilise insuldiga ravijuhud, kus on tehtud rekanaliseeriv protseduur</t>
  </si>
  <si>
    <t>2017.a isheemilise insuldiga ravijuhud, kus on tehtud trombolüüs ja trombektoomia</t>
  </si>
  <si>
    <t>2017.a isheemilise insuldiga ravijuhud, kus on tehtud trombolüüs ja trombektoomia,osakaal</t>
  </si>
  <si>
    <t>2016.a isheemiline insult, arv</t>
  </si>
  <si>
    <t>2016.a isheemilise insuldiga ravijuhud, kus on tehtud rekanaliseeriv protseduur</t>
  </si>
  <si>
    <t>2016.a isheemilise insuldiga ravijuhtude osakaal, kus on tehtud rekanaliseeriv protseduur</t>
  </si>
  <si>
    <t>2018.a isheemiline insult, arv</t>
  </si>
  <si>
    <t>2018.a isheemilise insuldiga ravijuhud, kus on tehtud trombektoomia, osakaal</t>
  </si>
  <si>
    <t>2018.a isheemilise insuldiga ravijuhud, kus on tehtud trombolüüs, osakaal</t>
  </si>
  <si>
    <t>2018.a isheemilise insuldiga ravijuhud, kus on tehtud trombolüüs ja trombektoomia,osakaal</t>
  </si>
  <si>
    <t>95% UV</t>
  </si>
  <si>
    <t>2018.a isheemilise insuldiga ravijuhud, kus on tehtud rekanaliseeriv protseduur, arv</t>
  </si>
  <si>
    <t>2018.a  isheemilise insuldiga ravijuhtude osakaal, kus on tehtud rekanaliseeriv protseduur, osakaal</t>
  </si>
  <si>
    <t>2018.a isheemilise insuldiga ravijuhud, kus on tehtud trombolüüs, arv</t>
  </si>
  <si>
    <t>2018.a isheemilise insuldiga ravijuhud, kus on tehtud trombektoomia, arv</t>
  </si>
  <si>
    <t>2018.a isheemilise insuldiga ravijuhud, kus on tehtud trombolüüs ja trombektoomia, arv</t>
  </si>
  <si>
    <t>-</t>
  </si>
  <si>
    <t>2019.a isheemiline insult, arv</t>
  </si>
  <si>
    <t>2019.a isheemilise insuldiga ravijuhud, kus on tehtud rekanaliseeriv protseduur</t>
  </si>
  <si>
    <t>2019.a isheemilise insuldiga ravijuhud, kus on tehtud ainult trombolüüs</t>
  </si>
  <si>
    <t>2019.a isheemilise insuldiga ravijuhud, kus on tehtud trombolüüs, osakaal</t>
  </si>
  <si>
    <t>2019.a isheemilise insuldiga ravijuhud, kus on tehtud ainult trombektoomia</t>
  </si>
  <si>
    <t>2019.a isheemilise insuldiga ravijuhud, kus on tehtud trombektoomia, osakaal</t>
  </si>
  <si>
    <t>2019.a  isheemilise insuldiga ravijuhud, kus on tehtud rekanaliseeriv protseduur</t>
  </si>
  <si>
    <t>2019.a isheemilise insuldiga ravijuhud, kus on tehtud trombolüüs ja trombektoomia</t>
  </si>
  <si>
    <t>2019.a isheemilise insuldiga ravijuhud, kus on tehtud trombolüüs ja trombektoomia,osakaal</t>
  </si>
  <si>
    <t>Isheemilise insuldiga patsientide osakaal, kellele on tehtud rekanaliseeriv protseduur (trombolüüs ja/või trombektoomia)</t>
  </si>
  <si>
    <t>2019. a  isheemilise insuldiga patsientide osakaal, kellele on tehtud rekanaliseeriv protseduur</t>
  </si>
  <si>
    <t>Osakaal, %</t>
  </si>
  <si>
    <t>Rekanaliseerivat protseduuri saanud isikud</t>
  </si>
  <si>
    <t>Teenust 212R saanud</t>
  </si>
  <si>
    <t>Teenust 7811 saanud</t>
  </si>
  <si>
    <t>Teenust 212R ja 7811 saanud</t>
  </si>
  <si>
    <t>Neuroloogia indikaator 3:  Isheemilise insuldiga ravijuhtude osakaal, kus on tehtud rekanaliseeriv protseduur (trombolüüs ja/või trombektoomia)</t>
  </si>
  <si>
    <t>2019.a  isheemilise insuldiga ravijuhud, kus on tehtud rekanaliseeriv protseduur, osakaal</t>
  </si>
  <si>
    <t>2019.a isheemilise insuldiga ravijuhud, kus on tehtud rekanaliseeriv protseduur,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</si>
</sst>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2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0" applyNumberFormat="0" applyAlignment="0" applyProtection="0"/>
    <xf numFmtId="0" fontId="17" fillId="15" borderId="11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0" applyNumberFormat="0" applyAlignment="0" applyProtection="0"/>
    <xf numFmtId="0" fontId="23" fillId="0" borderId="15" applyNumberFormat="0" applyFill="0" applyAlignment="0" applyProtection="0"/>
    <xf numFmtId="0" fontId="23" fillId="21" borderId="0" applyNumberFormat="0" applyBorder="0" applyAlignment="0" applyProtection="0"/>
    <xf numFmtId="0" fontId="6" fillId="20" borderId="10" applyNumberFormat="0" applyFont="0" applyAlignment="0" applyProtection="0"/>
    <xf numFmtId="0" fontId="24" fillId="23" borderId="16" applyNumberFormat="0" applyAlignment="0" applyProtection="0"/>
    <xf numFmtId="4" fontId="6" fillId="27" borderId="10" applyNumberFormat="0" applyProtection="0">
      <alignment vertical="center"/>
    </xf>
    <xf numFmtId="4" fontId="27" fillId="28" borderId="10" applyNumberFormat="0" applyProtection="0">
      <alignment vertical="center"/>
    </xf>
    <xf numFmtId="4" fontId="6" fillId="28" borderId="10" applyNumberFormat="0" applyProtection="0">
      <alignment horizontal="left" vertical="center" indent="1"/>
    </xf>
    <xf numFmtId="0" fontId="10" fillId="27" borderId="17" applyNumberFormat="0" applyProtection="0">
      <alignment horizontal="left" vertical="top" indent="1"/>
    </xf>
    <xf numFmtId="4" fontId="6" fillId="29" borderId="10" applyNumberFormat="0" applyProtection="0">
      <alignment horizontal="left" vertical="center" indent="1"/>
    </xf>
    <xf numFmtId="4" fontId="6" fillId="30" borderId="10" applyNumberFormat="0" applyProtection="0">
      <alignment horizontal="right" vertical="center"/>
    </xf>
    <xf numFmtId="4" fontId="6" fillId="31" borderId="10" applyNumberFormat="0" applyProtection="0">
      <alignment horizontal="right" vertical="center"/>
    </xf>
    <xf numFmtId="4" fontId="6" fillId="32" borderId="18" applyNumberFormat="0" applyProtection="0">
      <alignment horizontal="right" vertical="center"/>
    </xf>
    <xf numFmtId="4" fontId="6" fillId="33" borderId="10" applyNumberFormat="0" applyProtection="0">
      <alignment horizontal="right" vertical="center"/>
    </xf>
    <xf numFmtId="4" fontId="6" fillId="34" borderId="10" applyNumberFormat="0" applyProtection="0">
      <alignment horizontal="right" vertical="center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6" fillId="41" borderId="10" applyNumberFormat="0" applyProtection="0">
      <alignment horizontal="right" vertical="center"/>
    </xf>
    <xf numFmtId="4" fontId="6" fillId="42" borderId="18" applyNumberFormat="0" applyProtection="0">
      <alignment horizontal="left" vertical="center" indent="1"/>
    </xf>
    <xf numFmtId="4" fontId="6" fillId="41" borderId="18" applyNumberFormat="0" applyProtection="0">
      <alignment horizontal="left" vertical="center" indent="1"/>
    </xf>
    <xf numFmtId="0" fontId="6" fillId="43" borderId="10" applyNumberFormat="0" applyProtection="0">
      <alignment horizontal="left" vertical="center" indent="1"/>
    </xf>
    <xf numFmtId="0" fontId="6" fillId="40" borderId="17" applyNumberFormat="0" applyProtection="0">
      <alignment horizontal="left" vertical="top" indent="1"/>
    </xf>
    <xf numFmtId="0" fontId="6" fillId="44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0" fontId="6" fillId="45" borderId="10" applyNumberFormat="0" applyProtection="0">
      <alignment horizontal="left" vertical="center" indent="1"/>
    </xf>
    <xf numFmtId="0" fontId="6" fillId="45" borderId="17" applyNumberFormat="0" applyProtection="0">
      <alignment horizontal="left" vertical="top" indent="1"/>
    </xf>
    <xf numFmtId="0" fontId="6" fillId="42" borderId="10" applyNumberFormat="0" applyProtection="0">
      <alignment horizontal="left" vertical="center" indent="1"/>
    </xf>
    <xf numFmtId="0" fontId="6" fillId="42" borderId="17" applyNumberFormat="0" applyProtection="0">
      <alignment horizontal="left" vertical="top" indent="1"/>
    </xf>
    <xf numFmtId="0" fontId="6" fillId="46" borderId="19" applyNumberFormat="0">
      <protection locked="0"/>
    </xf>
    <xf numFmtId="0" fontId="7" fillId="40" borderId="20" applyBorder="0"/>
    <xf numFmtId="4" fontId="8" fillId="47" borderId="17" applyNumberFormat="0" applyProtection="0">
      <alignment vertical="center"/>
    </xf>
    <xf numFmtId="4" fontId="27" fillId="48" borderId="1" applyNumberFormat="0" applyProtection="0">
      <alignment vertical="center"/>
    </xf>
    <xf numFmtId="4" fontId="8" fillId="43" borderId="17" applyNumberFormat="0" applyProtection="0">
      <alignment horizontal="left" vertical="center" indent="1"/>
    </xf>
    <xf numFmtId="0" fontId="8" fillId="47" borderId="17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27" fillId="49" borderId="10" applyNumberFormat="0" applyProtection="0">
      <alignment horizontal="right" vertical="center"/>
    </xf>
    <xf numFmtId="4" fontId="6" fillId="29" borderId="10" applyNumberFormat="0" applyProtection="0">
      <alignment horizontal="left" vertical="center" indent="1"/>
    </xf>
    <xf numFmtId="0" fontId="8" fillId="41" borderId="17" applyNumberFormat="0" applyProtection="0">
      <alignment horizontal="left" vertical="top" indent="1"/>
    </xf>
    <xf numFmtId="4" fontId="11" fillId="50" borderId="18" applyNumberFormat="0" applyProtection="0">
      <alignment horizontal="left" vertical="center" indent="1"/>
    </xf>
    <xf numFmtId="0" fontId="6" fillId="51" borderId="1"/>
    <xf numFmtId="4" fontId="12" fillId="46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6" fillId="2" borderId="0"/>
    <xf numFmtId="0" fontId="9" fillId="0" borderId="0"/>
    <xf numFmtId="0" fontId="28" fillId="0" borderId="0"/>
    <xf numFmtId="0" fontId="4" fillId="0" borderId="0"/>
    <xf numFmtId="0" fontId="9" fillId="0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31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9" fontId="32" fillId="0" borderId="0" applyFont="0" applyFill="0" applyBorder="0" applyAlignment="0" applyProtection="0"/>
    <xf numFmtId="0" fontId="33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0" fillId="0" borderId="0" xfId="0" applyAlignment="1">
      <alignment vertical="top" wrapText="1"/>
    </xf>
    <xf numFmtId="0" fontId="4" fillId="0" borderId="0" xfId="0" applyFont="1"/>
    <xf numFmtId="164" fontId="30" fillId="0" borderId="0" xfId="0" applyNumberFormat="1" applyFont="1"/>
    <xf numFmtId="164" fontId="29" fillId="0" borderId="1" xfId="0" applyNumberFormat="1" applyFont="1" applyBorder="1"/>
    <xf numFmtId="164" fontId="4" fillId="0" borderId="1" xfId="0" applyNumberFormat="1" applyFont="1" applyBorder="1"/>
    <xf numFmtId="0" fontId="29" fillId="0" borderId="1" xfId="0" applyFont="1" applyBorder="1"/>
    <xf numFmtId="9" fontId="30" fillId="0" borderId="0" xfId="0" applyNumberFormat="1" applyFont="1" applyBorder="1"/>
    <xf numFmtId="0" fontId="4" fillId="0" borderId="0" xfId="0" applyFont="1" applyAlignment="1">
      <alignment vertical="top" wrapText="1"/>
    </xf>
    <xf numFmtId="9" fontId="32" fillId="0" borderId="1" xfId="128" applyFont="1" applyBorder="1" applyAlignment="1">
      <alignment horizontal="right"/>
    </xf>
    <xf numFmtId="9" fontId="29" fillId="0" borderId="1" xfId="128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9" fontId="4" fillId="0" borderId="1" xfId="0" applyNumberFormat="1" applyFont="1" applyBorder="1"/>
    <xf numFmtId="9" fontId="29" fillId="0" borderId="1" xfId="0" applyNumberFormat="1" applyFont="1" applyBorder="1"/>
    <xf numFmtId="9" fontId="4" fillId="0" borderId="1" xfId="128" applyFont="1" applyBorder="1"/>
    <xf numFmtId="1" fontId="4" fillId="0" borderId="1" xfId="0" applyNumberFormat="1" applyFont="1" applyBorder="1"/>
    <xf numFmtId="9" fontId="0" fillId="0" borderId="1" xfId="128" applyFont="1" applyBorder="1"/>
    <xf numFmtId="9" fontId="29" fillId="0" borderId="1" xfId="128" applyFont="1" applyBorder="1"/>
    <xf numFmtId="9" fontId="30" fillId="0" borderId="0" xfId="0" applyNumberFormat="1" applyFont="1"/>
    <xf numFmtId="0" fontId="0" fillId="0" borderId="9" xfId="0" applyFont="1" applyBorder="1"/>
    <xf numFmtId="0" fontId="0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0" borderId="0" xfId="0" applyFill="1"/>
    <xf numFmtId="0" fontId="30" fillId="0" borderId="0" xfId="0" applyFont="1" applyFill="1" applyBorder="1" applyAlignment="1">
      <alignment horizontal="center" wrapText="1"/>
    </xf>
    <xf numFmtId="164" fontId="30" fillId="0" borderId="0" xfId="0" applyNumberFormat="1" applyFont="1" applyFill="1"/>
    <xf numFmtId="9" fontId="30" fillId="0" borderId="0" xfId="0" applyNumberFormat="1" applyFont="1" applyFill="1" applyBorder="1"/>
    <xf numFmtId="165" fontId="0" fillId="0" borderId="0" xfId="0" applyNumberForma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/>
    <xf numFmtId="49" fontId="4" fillId="0" borderId="1" xfId="0" applyNumberFormat="1" applyFont="1" applyBorder="1" applyAlignment="1">
      <alignment horizontal="right"/>
    </xf>
    <xf numFmtId="0" fontId="3" fillId="0" borderId="0" xfId="0" applyFont="1"/>
    <xf numFmtId="0" fontId="34" fillId="0" borderId="0" xfId="0" applyFont="1"/>
    <xf numFmtId="0" fontId="35" fillId="0" borderId="0" xfId="0" applyFont="1" applyAlignment="1">
      <alignment wrapText="1"/>
    </xf>
    <xf numFmtId="0" fontId="35" fillId="0" borderId="0" xfId="0" applyFont="1"/>
    <xf numFmtId="0" fontId="34" fillId="0" borderId="0" xfId="0" applyFont="1" applyAlignment="1">
      <alignment horizontal="center" wrapText="1"/>
    </xf>
    <xf numFmtId="0" fontId="36" fillId="0" borderId="0" xfId="0" applyFont="1"/>
    <xf numFmtId="0" fontId="36" fillId="0" borderId="0" xfId="0" applyFont="1" applyAlignment="1">
      <alignment horizontal="center" wrapText="1"/>
    </xf>
    <xf numFmtId="0" fontId="0" fillId="0" borderId="9" xfId="0" applyBorder="1"/>
    <xf numFmtId="164" fontId="36" fillId="0" borderId="0" xfId="0" applyNumberFormat="1" applyFont="1"/>
    <xf numFmtId="9" fontId="36" fillId="0" borderId="0" xfId="0" applyNumberFormat="1" applyFont="1"/>
    <xf numFmtId="165" fontId="36" fillId="0" borderId="0" xfId="0" applyNumberFormat="1" applyFont="1"/>
    <xf numFmtId="0" fontId="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9" fontId="4" fillId="0" borderId="1" xfId="128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42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41" xr:uid="{00000000-0005-0000-0000-000003000000}"/>
    <cellStyle name="Accent1 2" xfId="2" xr:uid="{00000000-0005-0000-0000-000004000000}"/>
    <cellStyle name="Accent1 3" xfId="86" xr:uid="{00000000-0005-0000-0000-000005000000}"/>
    <cellStyle name="Accent1 4" xfId="97" xr:uid="{00000000-0005-0000-0000-000006000000}"/>
    <cellStyle name="Accent1 5" xfId="108" xr:uid="{00000000-0005-0000-0000-000007000000}"/>
    <cellStyle name="Accent1 6" xfId="109" xr:uid="{00000000-0005-0000-0000-000008000000}"/>
    <cellStyle name="Accent1 7" xfId="116" xr:uid="{00000000-0005-0000-0000-000009000000}"/>
    <cellStyle name="Accent1 8" xfId="127" xr:uid="{00000000-0005-0000-0000-00000A000000}"/>
    <cellStyle name="Accent1 9" xfId="130" xr:uid="{00000000-0005-0000-0000-00000B000000}"/>
    <cellStyle name="Accent2 - 20%" xfId="7" xr:uid="{00000000-0005-0000-0000-00000C000000}"/>
    <cellStyle name="Accent2 - 40%" xfId="8" xr:uid="{00000000-0005-0000-0000-00000D000000}"/>
    <cellStyle name="Accent2 - 60%" xfId="9" xr:uid="{00000000-0005-0000-0000-00000E000000}"/>
    <cellStyle name="Accent2 10" xfId="140" xr:uid="{00000000-0005-0000-0000-00000F000000}"/>
    <cellStyle name="Accent2 2" xfId="6" xr:uid="{00000000-0005-0000-0000-000010000000}"/>
    <cellStyle name="Accent2 3" xfId="87" xr:uid="{00000000-0005-0000-0000-000011000000}"/>
    <cellStyle name="Accent2 4" xfId="98" xr:uid="{00000000-0005-0000-0000-000012000000}"/>
    <cellStyle name="Accent2 5" xfId="107" xr:uid="{00000000-0005-0000-0000-000013000000}"/>
    <cellStyle name="Accent2 6" xfId="110" xr:uid="{00000000-0005-0000-0000-000014000000}"/>
    <cellStyle name="Accent2 7" xfId="117" xr:uid="{00000000-0005-0000-0000-000015000000}"/>
    <cellStyle name="Accent2 8" xfId="126" xr:uid="{00000000-0005-0000-0000-000016000000}"/>
    <cellStyle name="Accent2 9" xfId="131" xr:uid="{00000000-0005-0000-0000-000017000000}"/>
    <cellStyle name="Accent3 - 20%" xfId="11" xr:uid="{00000000-0005-0000-0000-000018000000}"/>
    <cellStyle name="Accent3 - 40%" xfId="12" xr:uid="{00000000-0005-0000-0000-000019000000}"/>
    <cellStyle name="Accent3 - 60%" xfId="13" xr:uid="{00000000-0005-0000-0000-00001A000000}"/>
    <cellStyle name="Accent3 10" xfId="139" xr:uid="{00000000-0005-0000-0000-00001B000000}"/>
    <cellStyle name="Accent3 2" xfId="10" xr:uid="{00000000-0005-0000-0000-00001C000000}"/>
    <cellStyle name="Accent3 3" xfId="88" xr:uid="{00000000-0005-0000-0000-00001D000000}"/>
    <cellStyle name="Accent3 4" xfId="99" xr:uid="{00000000-0005-0000-0000-00001E000000}"/>
    <cellStyle name="Accent3 5" xfId="106" xr:uid="{00000000-0005-0000-0000-00001F000000}"/>
    <cellStyle name="Accent3 6" xfId="111" xr:uid="{00000000-0005-0000-0000-000020000000}"/>
    <cellStyle name="Accent3 7" xfId="118" xr:uid="{00000000-0005-0000-0000-000021000000}"/>
    <cellStyle name="Accent3 8" xfId="125" xr:uid="{00000000-0005-0000-0000-000022000000}"/>
    <cellStyle name="Accent3 9" xfId="132" xr:uid="{00000000-0005-0000-0000-000023000000}"/>
    <cellStyle name="Accent4 - 20%" xfId="15" xr:uid="{00000000-0005-0000-0000-000024000000}"/>
    <cellStyle name="Accent4 - 40%" xfId="16" xr:uid="{00000000-0005-0000-0000-000025000000}"/>
    <cellStyle name="Accent4 - 60%" xfId="17" xr:uid="{00000000-0005-0000-0000-000026000000}"/>
    <cellStyle name="Accent4 10" xfId="138" xr:uid="{00000000-0005-0000-0000-000027000000}"/>
    <cellStyle name="Accent4 2" xfId="14" xr:uid="{00000000-0005-0000-0000-000028000000}"/>
    <cellStyle name="Accent4 3" xfId="89" xr:uid="{00000000-0005-0000-0000-000029000000}"/>
    <cellStyle name="Accent4 4" xfId="100" xr:uid="{00000000-0005-0000-0000-00002A000000}"/>
    <cellStyle name="Accent4 5" xfId="105" xr:uid="{00000000-0005-0000-0000-00002B000000}"/>
    <cellStyle name="Accent4 6" xfId="112" xr:uid="{00000000-0005-0000-0000-00002C000000}"/>
    <cellStyle name="Accent4 7" xfId="119" xr:uid="{00000000-0005-0000-0000-00002D000000}"/>
    <cellStyle name="Accent4 8" xfId="124" xr:uid="{00000000-0005-0000-0000-00002E000000}"/>
    <cellStyle name="Accent4 9" xfId="133" xr:uid="{00000000-0005-0000-0000-00002F000000}"/>
    <cellStyle name="Accent5 - 20%" xfId="19" xr:uid="{00000000-0005-0000-0000-000030000000}"/>
    <cellStyle name="Accent5 - 40%" xfId="20" xr:uid="{00000000-0005-0000-0000-000031000000}"/>
    <cellStyle name="Accent5 - 60%" xfId="21" xr:uid="{00000000-0005-0000-0000-000032000000}"/>
    <cellStyle name="Accent5 10" xfId="137" xr:uid="{00000000-0005-0000-0000-000033000000}"/>
    <cellStyle name="Accent5 2" xfId="18" xr:uid="{00000000-0005-0000-0000-000034000000}"/>
    <cellStyle name="Accent5 3" xfId="90" xr:uid="{00000000-0005-0000-0000-000035000000}"/>
    <cellStyle name="Accent5 4" xfId="101" xr:uid="{00000000-0005-0000-0000-000036000000}"/>
    <cellStyle name="Accent5 5" xfId="104" xr:uid="{00000000-0005-0000-0000-000037000000}"/>
    <cellStyle name="Accent5 6" xfId="113" xr:uid="{00000000-0005-0000-0000-000038000000}"/>
    <cellStyle name="Accent5 7" xfId="120" xr:uid="{00000000-0005-0000-0000-000039000000}"/>
    <cellStyle name="Accent5 8" xfId="123" xr:uid="{00000000-0005-0000-0000-00003A000000}"/>
    <cellStyle name="Accent5 9" xfId="134" xr:uid="{00000000-0005-0000-0000-00003B000000}"/>
    <cellStyle name="Accent6 - 20%" xfId="23" xr:uid="{00000000-0005-0000-0000-00003C000000}"/>
    <cellStyle name="Accent6 - 40%" xfId="24" xr:uid="{00000000-0005-0000-0000-00003D000000}"/>
    <cellStyle name="Accent6 - 60%" xfId="25" xr:uid="{00000000-0005-0000-0000-00003E000000}"/>
    <cellStyle name="Accent6 10" xfId="136" xr:uid="{00000000-0005-0000-0000-00003F000000}"/>
    <cellStyle name="Accent6 2" xfId="22" xr:uid="{00000000-0005-0000-0000-000040000000}"/>
    <cellStyle name="Accent6 3" xfId="91" xr:uid="{00000000-0005-0000-0000-000041000000}"/>
    <cellStyle name="Accent6 4" xfId="102" xr:uid="{00000000-0005-0000-0000-000042000000}"/>
    <cellStyle name="Accent6 5" xfId="103" xr:uid="{00000000-0005-0000-0000-000043000000}"/>
    <cellStyle name="Accent6 6" xfId="114" xr:uid="{00000000-0005-0000-0000-000044000000}"/>
    <cellStyle name="Accent6 7" xfId="121" xr:uid="{00000000-0005-0000-0000-000045000000}"/>
    <cellStyle name="Accent6 8" xfId="122" xr:uid="{00000000-0005-0000-0000-000046000000}"/>
    <cellStyle name="Accent6 9" xfId="135" xr:uid="{00000000-0005-0000-0000-000047000000}"/>
    <cellStyle name="Bad 2" xfId="26" xr:uid="{00000000-0005-0000-0000-000048000000}"/>
    <cellStyle name="Calculation 2" xfId="27" xr:uid="{00000000-0005-0000-0000-000049000000}"/>
    <cellStyle name="Check Cell 2" xfId="28" xr:uid="{00000000-0005-0000-0000-00004A000000}"/>
    <cellStyle name="Emphasis 1" xfId="29" xr:uid="{00000000-0005-0000-0000-00004B000000}"/>
    <cellStyle name="Emphasis 2" xfId="30" xr:uid="{00000000-0005-0000-0000-00004C000000}"/>
    <cellStyle name="Emphasis 3" xfId="31" xr:uid="{00000000-0005-0000-0000-00004D000000}"/>
    <cellStyle name="Good 2" xfId="32" xr:uid="{00000000-0005-0000-0000-00004E000000}"/>
    <cellStyle name="Heading 1 2" xfId="33" xr:uid="{00000000-0005-0000-0000-00004F000000}"/>
    <cellStyle name="Heading 2 2" xfId="34" xr:uid="{00000000-0005-0000-0000-000050000000}"/>
    <cellStyle name="Heading 3 2" xfId="35" xr:uid="{00000000-0005-0000-0000-000051000000}"/>
    <cellStyle name="Heading 4 2" xfId="36" xr:uid="{00000000-0005-0000-0000-000052000000}"/>
    <cellStyle name="Input 2" xfId="37" xr:uid="{00000000-0005-0000-0000-000053000000}"/>
    <cellStyle name="Linked Cell 2" xfId="38" xr:uid="{00000000-0005-0000-0000-000054000000}"/>
    <cellStyle name="Neutral 2" xfId="39" xr:uid="{00000000-0005-0000-0000-000055000000}"/>
    <cellStyle name="Normal" xfId="0" builtinId="0"/>
    <cellStyle name="Normal 2" xfId="1" xr:uid="{00000000-0005-0000-0000-000057000000}"/>
    <cellStyle name="Normal 2 2" xfId="95" xr:uid="{00000000-0005-0000-0000-000058000000}"/>
    <cellStyle name="Normal 2 3" xfId="96" xr:uid="{00000000-0005-0000-0000-000059000000}"/>
    <cellStyle name="Normal 2 4" xfId="93" xr:uid="{00000000-0005-0000-0000-00005A000000}"/>
    <cellStyle name="Normal 2 5" xfId="92" xr:uid="{00000000-0005-0000-0000-00005B000000}"/>
    <cellStyle name="Normal 3" xfId="94" xr:uid="{00000000-0005-0000-0000-00005C000000}"/>
    <cellStyle name="Normal 4" xfId="115" xr:uid="{00000000-0005-0000-0000-00005D000000}"/>
    <cellStyle name="Normal 5" xfId="129" xr:uid="{00000000-0005-0000-0000-00005E000000}"/>
    <cellStyle name="Note 2" xfId="40" xr:uid="{00000000-0005-0000-0000-00005F000000}"/>
    <cellStyle name="Output 2" xfId="41" xr:uid="{00000000-0005-0000-0000-000060000000}"/>
    <cellStyle name="Percent" xfId="128" builtinId="5"/>
    <cellStyle name="SAPBEXaggData" xfId="42" xr:uid="{00000000-0005-0000-0000-000062000000}"/>
    <cellStyle name="SAPBEXaggDataEmph" xfId="43" xr:uid="{00000000-0005-0000-0000-000063000000}"/>
    <cellStyle name="SAPBEXaggItem" xfId="44" xr:uid="{00000000-0005-0000-0000-000064000000}"/>
    <cellStyle name="SAPBEXaggItemX" xfId="45" xr:uid="{00000000-0005-0000-0000-000065000000}"/>
    <cellStyle name="SAPBEXchaText" xfId="46" xr:uid="{00000000-0005-0000-0000-000066000000}"/>
    <cellStyle name="SAPBEXexcBad7" xfId="47" xr:uid="{00000000-0005-0000-0000-000067000000}"/>
    <cellStyle name="SAPBEXexcBad8" xfId="48" xr:uid="{00000000-0005-0000-0000-000068000000}"/>
    <cellStyle name="SAPBEXexcBad9" xfId="49" xr:uid="{00000000-0005-0000-0000-000069000000}"/>
    <cellStyle name="SAPBEXexcCritical4" xfId="50" xr:uid="{00000000-0005-0000-0000-00006A000000}"/>
    <cellStyle name="SAPBEXexcCritical5" xfId="51" xr:uid="{00000000-0005-0000-0000-00006B000000}"/>
    <cellStyle name="SAPBEXexcCritical6" xfId="52" xr:uid="{00000000-0005-0000-0000-00006C000000}"/>
    <cellStyle name="SAPBEXexcGood1" xfId="53" xr:uid="{00000000-0005-0000-0000-00006D000000}"/>
    <cellStyle name="SAPBEXexcGood2" xfId="54" xr:uid="{00000000-0005-0000-0000-00006E000000}"/>
    <cellStyle name="SAPBEXexcGood3" xfId="55" xr:uid="{00000000-0005-0000-0000-00006F000000}"/>
    <cellStyle name="SAPBEXfilterDrill" xfId="56" xr:uid="{00000000-0005-0000-0000-000070000000}"/>
    <cellStyle name="SAPBEXfilterItem" xfId="57" xr:uid="{00000000-0005-0000-0000-000071000000}"/>
    <cellStyle name="SAPBEXfilterText" xfId="58" xr:uid="{00000000-0005-0000-0000-000072000000}"/>
    <cellStyle name="SAPBEXformats" xfId="59" xr:uid="{00000000-0005-0000-0000-000073000000}"/>
    <cellStyle name="SAPBEXheaderItem" xfId="60" xr:uid="{00000000-0005-0000-0000-000074000000}"/>
    <cellStyle name="SAPBEXheaderText" xfId="61" xr:uid="{00000000-0005-0000-0000-000075000000}"/>
    <cellStyle name="SAPBEXHLevel0" xfId="62" xr:uid="{00000000-0005-0000-0000-000076000000}"/>
    <cellStyle name="SAPBEXHLevel0X" xfId="63" xr:uid="{00000000-0005-0000-0000-000077000000}"/>
    <cellStyle name="SAPBEXHLevel1" xfId="64" xr:uid="{00000000-0005-0000-0000-000078000000}"/>
    <cellStyle name="SAPBEXHLevel1X" xfId="65" xr:uid="{00000000-0005-0000-0000-000079000000}"/>
    <cellStyle name="SAPBEXHLevel2" xfId="66" xr:uid="{00000000-0005-0000-0000-00007A000000}"/>
    <cellStyle name="SAPBEXHLevel2X" xfId="67" xr:uid="{00000000-0005-0000-0000-00007B000000}"/>
    <cellStyle name="SAPBEXHLevel3" xfId="68" xr:uid="{00000000-0005-0000-0000-00007C000000}"/>
    <cellStyle name="SAPBEXHLevel3X" xfId="69" xr:uid="{00000000-0005-0000-0000-00007D000000}"/>
    <cellStyle name="SAPBEXinputData" xfId="70" xr:uid="{00000000-0005-0000-0000-00007E000000}"/>
    <cellStyle name="SAPBEXItemHeader" xfId="71" xr:uid="{00000000-0005-0000-0000-00007F000000}"/>
    <cellStyle name="SAPBEXresData" xfId="72" xr:uid="{00000000-0005-0000-0000-000080000000}"/>
    <cellStyle name="SAPBEXresDataEmph" xfId="73" xr:uid="{00000000-0005-0000-0000-000081000000}"/>
    <cellStyle name="SAPBEXresItem" xfId="74" xr:uid="{00000000-0005-0000-0000-000082000000}"/>
    <cellStyle name="SAPBEXresItemX" xfId="75" xr:uid="{00000000-0005-0000-0000-000083000000}"/>
    <cellStyle name="SAPBEXstdData" xfId="76" xr:uid="{00000000-0005-0000-0000-000084000000}"/>
    <cellStyle name="SAPBEXstdDataEmph" xfId="77" xr:uid="{00000000-0005-0000-0000-000085000000}"/>
    <cellStyle name="SAPBEXstdItem" xfId="78" xr:uid="{00000000-0005-0000-0000-000086000000}"/>
    <cellStyle name="SAPBEXstdItemX" xfId="79" xr:uid="{00000000-0005-0000-0000-000087000000}"/>
    <cellStyle name="SAPBEXtitle" xfId="80" xr:uid="{00000000-0005-0000-0000-000088000000}"/>
    <cellStyle name="SAPBEXunassignedItem" xfId="81" xr:uid="{00000000-0005-0000-0000-000089000000}"/>
    <cellStyle name="SAPBEXundefined" xfId="82" xr:uid="{00000000-0005-0000-0000-00008A000000}"/>
    <cellStyle name="Sheet Title" xfId="83" xr:uid="{00000000-0005-0000-0000-00008B000000}"/>
    <cellStyle name="Total 2" xfId="84" xr:uid="{00000000-0005-0000-0000-00008C000000}"/>
    <cellStyle name="Warning Text 2" xfId="85" xr:uid="{00000000-0005-0000-0000-00008D000000}"/>
  </cellStyles>
  <dxfs count="0"/>
  <tableStyles count="0" defaultTableStyle="TableStyleMedium2" defaultPivotStyle="PivotStyleLight16"/>
  <colors>
    <mruColors>
      <color rgb="FF62BB46"/>
      <color rgb="FFCBDB2A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352895210198329E-2"/>
          <c:y val="3.5347305724715443E-2"/>
          <c:w val="0.92791556100252759"/>
          <c:h val="0.4714948194927410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Aruandesse2019!$F$3:$F$4</c:f>
              <c:strCache>
                <c:ptCount val="2"/>
                <c:pt idx="0">
                  <c:v>2019.a  isheemilise insuldiga ravijuhud, kus on tehtud rekanaliseeriv protseduur,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A6-4521-8753-56EB0E83D55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6A6-4521-8753-56EB0E83D559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6A6-4521-8753-56EB0E83D559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6A6-4521-8753-56EB0E83D55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Aruandesse2019!$M$5:$M$25</c15:sqref>
                    </c15:fullRef>
                  </c:ext>
                </c:extLst>
                <c:f>(Aruandesse2019!$M$5:$M$12,Aruandesse2019!$M$25)</c:f>
                <c:numCache>
                  <c:formatCode>General</c:formatCode>
                  <c:ptCount val="9"/>
                  <c:pt idx="0">
                    <c:v>3.4501083600245952E-2</c:v>
                  </c:pt>
                  <c:pt idx="1">
                    <c:v>4.0105081072394466E-2</c:v>
                  </c:pt>
                  <c:pt idx="2">
                    <c:v>2.5996649435837127E-2</c:v>
                  </c:pt>
                  <c:pt idx="3">
                    <c:v>4.1857241490556196E-2</c:v>
                  </c:pt>
                  <c:pt idx="4">
                    <c:v>4.7114166996143625E-2</c:v>
                  </c:pt>
                  <c:pt idx="5">
                    <c:v>5.0299550514094737E-2</c:v>
                  </c:pt>
                  <c:pt idx="6">
                    <c:v>6.2886213319309853E-2</c:v>
                  </c:pt>
                  <c:pt idx="7">
                    <c:v>2.4284836158978418E-2</c:v>
                  </c:pt>
                  <c:pt idx="8">
                    <c:v>1.7792977050327778E-2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Aruandesse2019!$L$5:$L$25</c15:sqref>
                    </c15:fullRef>
                  </c:ext>
                </c:extLst>
                <c:f>(Aruandesse2019!$L$5:$L$12,Aruandesse2019!$L$25)</c:f>
                <c:numCache>
                  <c:formatCode>General</c:formatCode>
                  <c:ptCount val="9"/>
                  <c:pt idx="0">
                    <c:v>3.2658673728443943E-2</c:v>
                  </c:pt>
                  <c:pt idx="1">
                    <c:v>3.7970030193709203E-2</c:v>
                  </c:pt>
                  <c:pt idx="2">
                    <c:v>2.500105147379611E-2</c:v>
                  </c:pt>
                  <c:pt idx="3">
                    <c:v>3.9197938868376581E-2</c:v>
                  </c:pt>
                  <c:pt idx="4">
                    <c:v>4.2280119045365466E-2</c:v>
                  </c:pt>
                  <c:pt idx="5">
                    <c:v>4.7826748654031637E-2</c:v>
                  </c:pt>
                  <c:pt idx="6">
                    <c:v>5.1444090389680397E-2</c:v>
                  </c:pt>
                  <c:pt idx="7">
                    <c:v>2.3259981357379611E-2</c:v>
                  </c:pt>
                  <c:pt idx="8">
                    <c:v>1.0157334986273057E-2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Aruandesse2019!$A$5:$C$25</c15:sqref>
                  </c15:fullRef>
                </c:ext>
              </c:extLst>
              <c:f>(Aruandesse2019!$A$5:$C$12,Aruandesse2019!$A$25:$C$25)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Aruandesse2019!$F$5:$F$25</c15:sqref>
                  </c15:fullRef>
                </c:ext>
              </c:extLst>
              <c:f>(Aruandesse2019!$F$5:$F$12,Aruandesse2019!$F$25)</c:f>
              <c:numCache>
                <c:formatCode>0%</c:formatCode>
                <c:ptCount val="9"/>
                <c:pt idx="0">
                  <c:v>0.32162162162162161</c:v>
                </c:pt>
                <c:pt idx="1">
                  <c:v>0.34219858156028371</c:v>
                </c:pt>
                <c:pt idx="2">
                  <c:v>0.33052147239263802</c:v>
                </c:pt>
                <c:pt idx="3">
                  <c:v>0.32283464566929132</c:v>
                </c:pt>
                <c:pt idx="4">
                  <c:v>0.26415094339622641</c:v>
                </c:pt>
                <c:pt idx="5">
                  <c:v>0.37903225806451613</c:v>
                </c:pt>
                <c:pt idx="6">
                  <c:v>0.20833333333333334</c:v>
                </c:pt>
                <c:pt idx="7">
                  <c:v>0.306999306999307</c:v>
                </c:pt>
                <c:pt idx="8">
                  <c:v>2.3109243697478993E-2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Aruandesse2019!$F$13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56A6-4521-8753-56EB0E83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1"/>
          <c:order val="1"/>
          <c:tx>
            <c:v>2018.a  isheemilise insuldiga ravijuhtude osakaal, kus on tehtud rekanaliseeriv protseduur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Aruandesse2019!$A$5:$C$25</c15:sqref>
                  </c15:fullRef>
                </c:ext>
              </c:extLst>
              <c:f>(Aruandesse2019!$A$5:$C$12,Aruandesse2019!$A$25:$C$25)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12"/>
                      <c:pt idx="8">
                        <c:v>0.25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0.11538461538461539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1.098901098901099E-2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9"/>
                <c:pt idx="0">
                  <c:v>0.28033472803347281</c:v>
                </c:pt>
                <c:pt idx="1">
                  <c:v>0.34161490683229812</c:v>
                </c:pt>
                <c:pt idx="2">
                  <c:v>0.30499999999999999</c:v>
                </c:pt>
                <c:pt idx="3">
                  <c:v>0.27608695652173915</c:v>
                </c:pt>
                <c:pt idx="4">
                  <c:v>0.28878281622911695</c:v>
                </c:pt>
                <c:pt idx="5">
                  <c:v>0.31161473087818697</c:v>
                </c:pt>
                <c:pt idx="6">
                  <c:v>0.16939890710382513</c:v>
                </c:pt>
                <c:pt idx="7">
                  <c:v>0.27491166077738516</c:v>
                </c:pt>
                <c:pt idx="8">
                  <c:v>2.2608695652173914E-2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A6-4521-8753-56EB0E83D559}"/>
            </c:ext>
          </c:extLst>
        </c:ser>
        <c:ser>
          <c:idx val="2"/>
          <c:order val="2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Aruandesse2019!$A$5:$C$25</c15:sqref>
                  </c15:fullRef>
                </c:ext>
              </c:extLst>
              <c:f>(Aruandesse2019!$A$5:$C$12,Aruandesse2019!$A$25:$C$25)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Aruandesse2019!$H$5:$H$25</c15:sqref>
                  </c15:fullRef>
                </c:ext>
              </c:extLst>
              <c:f>(Aruandesse2019!$H$5:$H$12,Aruandesse2019!$H$25)</c:f>
              <c:numCache>
                <c:formatCode>0.0%</c:formatCode>
                <c:ptCount val="9"/>
                <c:pt idx="0">
                  <c:v>0.2745888923363326</c:v>
                </c:pt>
                <c:pt idx="1">
                  <c:v>0.2745888923363326</c:v>
                </c:pt>
                <c:pt idx="2">
                  <c:v>0.2745888923363326</c:v>
                </c:pt>
                <c:pt idx="3">
                  <c:v>0.2745888923363326</c:v>
                </c:pt>
                <c:pt idx="4">
                  <c:v>0.2745888923363326</c:v>
                </c:pt>
                <c:pt idx="5">
                  <c:v>0.2745888923363326</c:v>
                </c:pt>
                <c:pt idx="6">
                  <c:v>0.2745888923363326</c:v>
                </c:pt>
                <c:pt idx="7">
                  <c:v>0.2745888923363326</c:v>
                </c:pt>
                <c:pt idx="8">
                  <c:v>0.2745888923363326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A6-4521-8753-56EB0E83D559}"/>
            </c:ext>
          </c:extLst>
        </c:ser>
        <c:ser>
          <c:idx val="4"/>
          <c:order val="3"/>
          <c:tx>
            <c:v>2018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Aruandesse2019!$A$5:$C$25</c15:sqref>
                  </c15:fullRef>
                </c:ext>
              </c:extLst>
              <c:f>(Aruandesse2019!$A$5:$C$12,Aruandesse2019!$A$25:$C$25)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2"/>
                      <c:pt idx="8">
                        <c:v>0.24075235109717869</c:v>
                      </c:pt>
                      <c:pt idx="9">
                        <c:v>0.24075235109717869</c:v>
                      </c:pt>
                      <c:pt idx="10">
                        <c:v>0.24075235109717869</c:v>
                      </c:pt>
                      <c:pt idx="11">
                        <c:v>0.24075235109717869</c:v>
                      </c:pt>
                      <c:pt idx="12">
                        <c:v>0.24075235109717869</c:v>
                      </c:pt>
                      <c:pt idx="13">
                        <c:v>0.24075235109717869</c:v>
                      </c:pt>
                      <c:pt idx="14">
                        <c:v>0.24075235109717869</c:v>
                      </c:pt>
                      <c:pt idx="15">
                        <c:v>0.24075235109717869</c:v>
                      </c:pt>
                      <c:pt idx="16">
                        <c:v>0.24075235109717869</c:v>
                      </c:pt>
                      <c:pt idx="17">
                        <c:v>0.24075235109717869</c:v>
                      </c:pt>
                      <c:pt idx="18">
                        <c:v>0.24075235109717869</c:v>
                      </c:pt>
                      <c:pt idx="19">
                        <c:v>0.24075235109717869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9"/>
                <c:pt idx="0">
                  <c:v>0.24075235109717869</c:v>
                </c:pt>
                <c:pt idx="1">
                  <c:v>0.24075235109717869</c:v>
                </c:pt>
                <c:pt idx="2">
                  <c:v>0.24075235109717869</c:v>
                </c:pt>
                <c:pt idx="3">
                  <c:v>0.24075235109717869</c:v>
                </c:pt>
                <c:pt idx="4">
                  <c:v>0.24075235109717869</c:v>
                </c:pt>
                <c:pt idx="5">
                  <c:v>0.24075235109717869</c:v>
                </c:pt>
                <c:pt idx="6">
                  <c:v>0.24075235109717869</c:v>
                </c:pt>
                <c:pt idx="7">
                  <c:v>0.24075235109717869</c:v>
                </c:pt>
                <c:pt idx="8">
                  <c:v>0.24075235109717869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A6-4521-8753-56EB0E83D559}"/>
            </c:ext>
          </c:extLst>
        </c:ser>
        <c:ser>
          <c:idx val="0"/>
          <c:order val="4"/>
          <c:tx>
            <c:v>Indikaatori eesmärk (30%)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Aruandesse2019!$A$5:$C$25</c15:sqref>
                  </c15:fullRef>
                </c:ext>
              </c:extLst>
              <c:f>(Aruandesse2019!$A$5:$C$12,Aruandesse2019!$A$25:$C$25)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Aruandesse2019!$I$5:$I$25</c15:sqref>
                  </c15:fullRef>
                </c:ext>
              </c:extLst>
              <c:f>(Aruandesse2019!$I$5:$I$12,Aruandesse2019!$I$25)</c:f>
              <c:numCache>
                <c:formatCode>0%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A6-4521-8753-56EB0E83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4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626652316763195E-3"/>
          <c:y val="0.84342264323558536"/>
          <c:w val="0.95174732414095209"/>
          <c:h val="0.145630476393496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32571918609183E-2"/>
          <c:y val="3.9112101041781588E-2"/>
          <c:w val="0.91876000977631622"/>
          <c:h val="0.414593589187178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Aruandesse2018!$F$80</c:f>
              <c:strCache>
                <c:ptCount val="1"/>
                <c:pt idx="0">
                  <c:v>2018.a isheemilise insuldiga ravijuhud, kus on tehtud trombolüüs ja trombektoomia,osakaal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3805-4D4A-96CA-083185F76D64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Aruandesse2018!$F$82:$F$102</c15:sqref>
                  </c15:fullRef>
                </c:ext>
              </c:extLst>
              <c:f>Aruandesse2018!$F$82:$F$85</c:f>
              <c:numCache>
                <c:formatCode>0%</c:formatCode>
                <c:ptCount val="4"/>
                <c:pt idx="0">
                  <c:v>5.5788005578800558E-2</c:v>
                </c:pt>
                <c:pt idx="1">
                  <c:v>5.5900621118012424E-2</c:v>
                </c:pt>
                <c:pt idx="2">
                  <c:v>5.5833333333333332E-2</c:v>
                </c:pt>
                <c:pt idx="3">
                  <c:v>3.4782608695652174E-2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Aruandesse2018!$F$89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3805-4D4A-96CA-083185F76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Aruandesse2018!$G$82:$G$102</c15:sqref>
                  </c15:fullRef>
                </c:ext>
              </c:extLst>
              <c:f>Aruandesse2018!$G$82:$G$85</c:f>
              <c:numCache>
                <c:formatCode>0%</c:formatCode>
                <c:ptCount val="4"/>
                <c:pt idx="0">
                  <c:v>2.6018808777429465E-2</c:v>
                </c:pt>
                <c:pt idx="1">
                  <c:v>2.6018808777429465E-2</c:v>
                </c:pt>
                <c:pt idx="2">
                  <c:v>2.6018808777429465E-2</c:v>
                </c:pt>
                <c:pt idx="3">
                  <c:v>2.6018808777429465E-2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5-4D4A-96CA-083185F76D64}"/>
            </c:ext>
          </c:extLst>
        </c:ser>
        <c:ser>
          <c:idx val="0"/>
          <c:order val="2"/>
          <c:tx>
            <c:strRef>
              <c:f>Aruandesse2017!$F$80</c:f>
              <c:strCache>
                <c:ptCount val="1"/>
                <c:pt idx="0">
                  <c:v>2017.a isheemilise insuldiga ravijuhud, kus on tehtud trombolüüs ja trombektoomia,osakaal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Aruandesse2017!$F$82:$F$102</c15:sqref>
                  </c15:fullRef>
                </c:ext>
              </c:extLst>
              <c:f>Aruandesse2017!$F$82:$F$85</c:f>
              <c:numCache>
                <c:formatCode>0%</c:formatCode>
                <c:ptCount val="4"/>
                <c:pt idx="0">
                  <c:v>5.1388888888888887E-2</c:v>
                </c:pt>
                <c:pt idx="1">
                  <c:v>4.5289855072463768E-2</c:v>
                </c:pt>
                <c:pt idx="2">
                  <c:v>4.8742138364779877E-2</c:v>
                </c:pt>
                <c:pt idx="3">
                  <c:v>1.3186813186813187E-2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F3-4353-BF1D-F068E2924715}"/>
            </c:ext>
          </c:extLst>
        </c:ser>
        <c:ser>
          <c:idx val="1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Aruandesse2018!$A$82:$C$102</c15:sqref>
                  </c15:fullRef>
                </c:ext>
              </c:extLst>
              <c:f>Aruandesse2018!$A$82:$C$85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Aruandesse2017!$G$82:$G$102</c15:sqref>
                  </c15:fullRef>
                </c:ext>
              </c:extLst>
              <c:f>Aruandesse2017!$G$82:$G$85</c:f>
              <c:numCache>
                <c:formatCode>0%</c:formatCode>
                <c:ptCount val="4"/>
                <c:pt idx="0">
                  <c:v>2.0782396088019559E-2</c:v>
                </c:pt>
                <c:pt idx="1">
                  <c:v>2.0782396088019559E-2</c:v>
                </c:pt>
                <c:pt idx="2">
                  <c:v>2.0782396088019559E-2</c:v>
                </c:pt>
                <c:pt idx="3">
                  <c:v>2.0782396088019559E-2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F3-4353-BF1D-F068E292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6.0000000000000012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44670378090527E-2"/>
          <c:y val="0.83728414426284359"/>
          <c:w val="0.95897962730581165"/>
          <c:h val="0.1324615564253694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352895210198329E-2"/>
          <c:y val="3.5347305724715443E-2"/>
          <c:w val="0.92467928593140791"/>
          <c:h val="0.5211281348452133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Aruandesse2017!$F$3:$F$4</c:f>
              <c:strCache>
                <c:ptCount val="2"/>
                <c:pt idx="0">
                  <c:v>2017.a  isheemilise insuldiga ravijuhtude osakaal, kus on tehtud rekanaliseeriv protseduur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FA-4D82-87C9-6DCB186A8C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64-428B-9DBC-CD96D5F2D807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FA-4D82-87C9-6DCB186A8C54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FA-4D82-87C9-6DCB186A8C5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Aruandesse2017!$M$5:$M$25</c15:sqref>
                    </c15:fullRef>
                  </c:ext>
                </c:extLst>
                <c:f>(Aruandesse2017!$M$5:$M$12,Aruandesse2017!$M$25)</c:f>
                <c:numCache>
                  <c:formatCode>General</c:formatCode>
                  <c:ptCount val="9"/>
                  <c:pt idx="0">
                    <c:v>3.3338372097013291E-2</c:v>
                  </c:pt>
                  <c:pt idx="1">
                    <c:v>4.0891638313957479E-2</c:v>
                  </c:pt>
                  <c:pt idx="2">
                    <c:v>2.5857946499285023E-2</c:v>
                  </c:pt>
                  <c:pt idx="3">
                    <c:v>4.1190564355838288E-2</c:v>
                  </c:pt>
                  <c:pt idx="4">
                    <c:v>4.3624592969007309E-2</c:v>
                  </c:pt>
                  <c:pt idx="5">
                    <c:v>4.7772356439747699E-2</c:v>
                  </c:pt>
                  <c:pt idx="6">
                    <c:v>6.3203019187682841E-2</c:v>
                  </c:pt>
                  <c:pt idx="7">
                    <c:v>2.2894738975223011E-2</c:v>
                  </c:pt>
                  <c:pt idx="8">
                    <c:v>1.0489814971248106E-2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Aruandesse2017!$L$5:$L$25</c15:sqref>
                    </c15:fullRef>
                  </c:ext>
                </c:extLst>
                <c:f>(Aruandesse2017!$L$5:$L$12,Aruandesse2017!$L$25)</c:f>
                <c:numCache>
                  <c:formatCode>General</c:formatCode>
                  <c:ptCount val="9"/>
                  <c:pt idx="0">
                    <c:v>3.0817536162449699E-2</c:v>
                  </c:pt>
                  <c:pt idx="1">
                    <c:v>3.8963557935325799E-2</c:v>
                  </c:pt>
                  <c:pt idx="2">
                    <c:v>2.4683881135160013E-2</c:v>
                  </c:pt>
                  <c:pt idx="3">
                    <c:v>3.6792938438467288E-2</c:v>
                  </c:pt>
                  <c:pt idx="4">
                    <c:v>3.777787788756265E-2</c:v>
                  </c:pt>
                  <c:pt idx="5">
                    <c:v>4.2187806471212175E-2</c:v>
                  </c:pt>
                  <c:pt idx="6">
                    <c:v>5.1018497987456446E-2</c:v>
                  </c:pt>
                  <c:pt idx="7">
                    <c:v>2.1359731396642212E-2</c:v>
                  </c:pt>
                  <c:pt idx="8">
                    <c:v>4.5346830460251033E-3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Aruandesse2017!$F$5:$F$25</c15:sqref>
                  </c15:fullRef>
                </c:ext>
              </c:extLst>
              <c:f>(Aruandesse2017!$F$5:$F$12,Aruandesse2017!$F$25)</c:f>
              <c:numCache>
                <c:formatCode>0%</c:formatCode>
                <c:ptCount val="9"/>
                <c:pt idx="0">
                  <c:v>0.26250000000000001</c:v>
                </c:pt>
                <c:pt idx="1">
                  <c:v>0.36050724637681159</c:v>
                </c:pt>
                <c:pt idx="2">
                  <c:v>0.30503144654088049</c:v>
                </c:pt>
                <c:pt idx="3">
                  <c:v>0.23736263736263735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0.22571219868517164</c:v>
                </c:pt>
                <c:pt idx="8">
                  <c:v>7.9239302694136295E-3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Aruandesse2017!$F$13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4EFA-4D82-87C9-6DCB186A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isheemilise insuldiga ravijuhtude osakaal, kus on tehtud rekanaliseeriv protseduur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Aruandesse2016!$F$5:$F$25</c15:sqref>
                  </c15:fullRef>
                </c:ext>
              </c:extLst>
              <c:f>(Aruandesse2016!$F$5:$F$12,Aruandesse2016!$F$25)</c:f>
              <c:numCache>
                <c:formatCode>0.0%</c:formatCode>
                <c:ptCount val="9"/>
                <c:pt idx="0">
                  <c:v>0.1859799713876967</c:v>
                </c:pt>
                <c:pt idx="1">
                  <c:v>0.3</c:v>
                </c:pt>
                <c:pt idx="2">
                  <c:v>0.23515052888527258</c:v>
                </c:pt>
                <c:pt idx="3">
                  <c:v>0.25721153846153844</c:v>
                </c:pt>
                <c:pt idx="4">
                  <c:v>0.1901639344262295</c:v>
                </c:pt>
                <c:pt idx="5">
                  <c:v>0.2805194805194805</c:v>
                </c:pt>
                <c:pt idx="6">
                  <c:v>0.15979381443298968</c:v>
                </c:pt>
                <c:pt idx="7">
                  <c:v>0.23384615384615384</c:v>
                </c:pt>
                <c:pt idx="8">
                  <c:v>1.1597938144329897E-2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EFA-4D82-87C9-6DCB186A8C54}"/>
            </c:ext>
          </c:extLst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Aruandesse2017!$H$5:$H$25</c15:sqref>
                  </c15:fullRef>
                </c:ext>
              </c:extLst>
              <c:f>(Aruandesse2017!$H$5:$H$12,Aruandesse2017!$H$25)</c:f>
              <c:numCache>
                <c:formatCode>0.0%</c:formatCode>
                <c:ptCount val="9"/>
                <c:pt idx="0">
                  <c:v>0.2145476772616137</c:v>
                </c:pt>
                <c:pt idx="1">
                  <c:v>0.2145476772616137</c:v>
                </c:pt>
                <c:pt idx="2">
                  <c:v>0.2145476772616137</c:v>
                </c:pt>
                <c:pt idx="3">
                  <c:v>0.2145476772616137</c:v>
                </c:pt>
                <c:pt idx="4">
                  <c:v>0.2145476772616137</c:v>
                </c:pt>
                <c:pt idx="5">
                  <c:v>0.2145476772616137</c:v>
                </c:pt>
                <c:pt idx="6">
                  <c:v>0.2145476772616137</c:v>
                </c:pt>
                <c:pt idx="7">
                  <c:v>0.2145476772616137</c:v>
                </c:pt>
                <c:pt idx="8">
                  <c:v>0.2145476772616137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FA-4D82-87C9-6DCB186A8C54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Aruandesse2016!$G$5:$G$25</c15:sqref>
                  </c15:fullRef>
                </c:ext>
              </c:extLst>
              <c:f>(Aruandesse2016!$G$5:$G$12,Aruandesse2016!$G$25)</c:f>
              <c:numCache>
                <c:formatCode>0.0%</c:formatCode>
                <c:ptCount val="9"/>
                <c:pt idx="0">
                  <c:v>0.18214826021180031</c:v>
                </c:pt>
                <c:pt idx="1">
                  <c:v>0.18214826021180031</c:v>
                </c:pt>
                <c:pt idx="2">
                  <c:v>0.18214826021180031</c:v>
                </c:pt>
                <c:pt idx="3">
                  <c:v>0.18214826021180031</c:v>
                </c:pt>
                <c:pt idx="4">
                  <c:v>0.18214826021180031</c:v>
                </c:pt>
                <c:pt idx="5">
                  <c:v>0.18214826021180031</c:v>
                </c:pt>
                <c:pt idx="6">
                  <c:v>0.18214826021180031</c:v>
                </c:pt>
                <c:pt idx="7">
                  <c:v>0.18214826021180031</c:v>
                </c:pt>
                <c:pt idx="8">
                  <c:v>0.18214826021180031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EFA-4D82-87C9-6DCB186A8C54}"/>
            </c:ext>
          </c:extLst>
        </c:ser>
        <c:ser>
          <c:idx val="0"/>
          <c:order val="4"/>
          <c:tx>
            <c:v>Indikaatori eesmärk (30%)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Aruandesse2017!$A$5:$C$25</c15:sqref>
                  </c15:fullRef>
                </c:ext>
              </c:extLst>
              <c:f>(Aruandesse2017!$A$5:$C$12,Aruandesse2017!$A$25:$C$25)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Aruandesse2017!$I$5:$I$25</c15:sqref>
                  </c15:fullRef>
                </c:ext>
              </c:extLst>
              <c:f>(Aruandesse2017!$I$5:$I$12,Aruandesse2017!$I$25)</c:f>
              <c:numCache>
                <c:formatCode>0%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EFA-4D82-87C9-6DCB186A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4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9934486702250528E-2"/>
          <c:y val="0.87049532601528257"/>
          <c:w val="0.92747553035769381"/>
          <c:h val="0.1185577664860857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086-4731-8A02-5F67AE9AD978}"/>
            </c:ext>
          </c:extLst>
        </c:ser>
        <c:ser>
          <c:idx val="5"/>
          <c:order val="1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086-4731-8A02-5F67AE9AD978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086-4731-8A02-5F67AE9AD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05759"/>
        <c:axId val="62929439"/>
      </c:barChart>
      <c:catAx>
        <c:axId val="5960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9439"/>
        <c:crosses val="autoZero"/>
        <c:auto val="1"/>
        <c:lblAlgn val="ctr"/>
        <c:lblOffset val="100"/>
        <c:noMultiLvlLbl val="0"/>
      </c:catAx>
      <c:valAx>
        <c:axId val="6292943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960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45440387480725E-2"/>
          <c:y val="0.84979134961071034"/>
          <c:w val="0.85721585212319729"/>
          <c:h val="0.13111559584463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257093580662529E-2"/>
          <c:y val="2.1235558670340944E-2"/>
          <c:w val="0.88758827671648644"/>
          <c:h val="0.548966496056429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Aruandesse2017!$F$30</c:f>
              <c:strCache>
                <c:ptCount val="1"/>
                <c:pt idx="0">
                  <c:v>2017.a isheemilise insuldiga ravijuhud, kus on tehtud trombolüüs,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B85-47AC-951F-192DCD40FAA7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CB85-47AC-951F-192DCD40FAA7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B85-47AC-951F-192DCD40FAA7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Aruandesse2017!$A$32:$C$52</c15:sqref>
                  </c15:fullRef>
                </c:ext>
              </c:extLst>
              <c:f>(Aruandesse2017!$A$32:$C$39,Aruandesse2017!$A$52:$C$52)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Aruandesse2017!$F$32:$F$52</c15:sqref>
                  </c15:fullRef>
                </c:ext>
              </c:extLst>
              <c:f>(Aruandesse2017!$F$32:$F$39,Aruandesse2017!$F$52)</c:f>
              <c:numCache>
                <c:formatCode>0%</c:formatCode>
                <c:ptCount val="9"/>
                <c:pt idx="0">
                  <c:v>0.1736111111111111</c:v>
                </c:pt>
                <c:pt idx="1">
                  <c:v>0.29710144927536231</c:v>
                </c:pt>
                <c:pt idx="2">
                  <c:v>0.22720125786163523</c:v>
                </c:pt>
                <c:pt idx="3">
                  <c:v>0.2153846153846154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0.21840759678597516</c:v>
                </c:pt>
                <c:pt idx="8">
                  <c:v>7.9239302694136295E-3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85-47AC-951F-192DCD40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2"/>
                      <c:pt idx="8">
                        <c:v>Üldhaiglad Hiiumaa</c:v>
                      </c:pt>
                      <c:pt idx="9">
                        <c:v>Üldhaiglad Jõgeva</c:v>
                      </c:pt>
                      <c:pt idx="10">
                        <c:v>Üldhaiglad Järva</c:v>
                      </c:pt>
                      <c:pt idx="11">
                        <c:v>Üldhaiglad Kures</c:v>
                      </c:pt>
                      <c:pt idx="12">
                        <c:v>Üldhaiglad Lõuna</c:v>
                      </c:pt>
                      <c:pt idx="13">
                        <c:v>Üldhaiglad Lääne</c:v>
                      </c:pt>
                      <c:pt idx="14">
                        <c:v>Üldhaiglad Narva</c:v>
                      </c:pt>
                      <c:pt idx="15">
                        <c:v>Üldhaiglad Põlva</c:v>
                      </c:pt>
                      <c:pt idx="16">
                        <c:v>Üldhaiglad Rakvere</c:v>
                      </c:pt>
                      <c:pt idx="17">
                        <c:v>Üldhaiglad Rapla</c:v>
                      </c:pt>
                      <c:pt idx="18">
                        <c:v>Üldhaiglad Valga</c:v>
                      </c:pt>
                      <c:pt idx="19">
                        <c:v>Üldhaiglad Vilj</c:v>
                      </c:pt>
                    </c:strCache>
                  </c16:filteredLitCache>
                </c:ext>
              </c:extLst>
              <c:f/>
              <c:strCache>
                <c:ptCount val="9"/>
                <c:pt idx="0">
                  <c:v>Piirkondlikud PERH</c:v>
                </c:pt>
                <c:pt idx="1">
                  <c:v>Piirkondlikud TÜK</c:v>
                </c:pt>
                <c:pt idx="2">
                  <c:v>Piirkondlikud piirkH</c:v>
                </c:pt>
                <c:pt idx="3">
                  <c:v>Keskhaiglad ITKH</c:v>
                </c:pt>
                <c:pt idx="4">
                  <c:v>Keskhaiglad IVKH</c:v>
                </c:pt>
                <c:pt idx="5">
                  <c:v>Keskhaiglad LTKH</c:v>
                </c:pt>
                <c:pt idx="6">
                  <c:v>Keskhaiglad PH</c:v>
                </c:pt>
                <c:pt idx="7">
                  <c:v>Keskhaiglad keskH</c:v>
                </c:pt>
                <c:pt idx="8">
                  <c:v>Üldhaiglad üldH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Aruandesse2017!$G$32:$G$52</c15:sqref>
                  </c15:fullRef>
                </c:ext>
              </c:extLst>
              <c:f>(Aruandesse2017!$G$32:$G$39,Aruandesse2017!$G$52)</c:f>
              <c:numCache>
                <c:formatCode>0%</c:formatCode>
                <c:ptCount val="9"/>
                <c:pt idx="0">
                  <c:v>0.18123471882640588</c:v>
                </c:pt>
                <c:pt idx="1">
                  <c:v>0.18123471882640588</c:v>
                </c:pt>
                <c:pt idx="2">
                  <c:v>0.18123471882640588</c:v>
                </c:pt>
                <c:pt idx="3">
                  <c:v>0.18123471882640588</c:v>
                </c:pt>
                <c:pt idx="4">
                  <c:v>0.18123471882640588</c:v>
                </c:pt>
                <c:pt idx="5">
                  <c:v>0.18123471882640588</c:v>
                </c:pt>
                <c:pt idx="6">
                  <c:v>0.18123471882640588</c:v>
                </c:pt>
                <c:pt idx="7">
                  <c:v>0.18123471882640588</c:v>
                </c:pt>
                <c:pt idx="8">
                  <c:v>0.18123471882640588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85-47AC-951F-192DCD40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92403727896683496"/>
          <c:w val="0.93683228192967116"/>
          <c:h val="6.160732980909033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734882149632287E-2"/>
          <c:y val="3.1212350029721489E-2"/>
          <c:w val="0.90048413502767599"/>
          <c:h val="0.507700715492755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Aruandesse2017!$F$55</c:f>
              <c:strCache>
                <c:ptCount val="1"/>
                <c:pt idx="0">
                  <c:v>2017.a isheemilise insuldiga ravijuhud, kus on tehtud trombektoomia,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167-4B4D-A99C-6260BF1EDC27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4167-4B4D-A99C-6260BF1EDC27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Aruandesse2017!$A$57:$C$77</c15:sqref>
                  </c15:fullRef>
                </c:ext>
              </c:extLst>
              <c:f>(Aruandesse2017!$A$57:$C$60,Aruandesse2017!$A$64:$C$64)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Aruandesse2017!$F$57:$F$77</c15:sqref>
                  </c15:fullRef>
                </c:ext>
              </c:extLst>
              <c:f>(Aruandesse2017!$F$57:$F$60,Aruandesse2017!$F$64)</c:f>
              <c:numCache>
                <c:formatCode>0%</c:formatCode>
                <c:ptCount val="5"/>
                <c:pt idx="0">
                  <c:v>3.7499999999999999E-2</c:v>
                </c:pt>
                <c:pt idx="1">
                  <c:v>1.8115942028985508E-2</c:v>
                </c:pt>
                <c:pt idx="2">
                  <c:v>2.9088050314465409E-2</c:v>
                </c:pt>
                <c:pt idx="3">
                  <c:v>8.7912087912087912E-3</c:v>
                </c:pt>
                <c:pt idx="4">
                  <c:v>2.9218407596785976E-3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7-4B4D-A99C-6260BF1E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Aruandesse2017!$A$57:$C$77</c15:sqref>
                  </c15:fullRef>
                </c:ext>
              </c:extLst>
              <c:f>(Aruandesse2017!$A$57:$C$60,Aruandesse2017!$A$64:$C$64)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Aruandesse2017!$G$57:$G$77</c15:sqref>
                  </c15:fullRef>
                </c:ext>
              </c:extLst>
              <c:f>(Aruandesse2017!$G$57:$G$60,Aruandesse2017!$G$64)</c:f>
              <c:numCache>
                <c:formatCode>0%</c:formatCode>
                <c:ptCount val="5"/>
                <c:pt idx="0">
                  <c:v>1.2530562347188265E-2</c:v>
                </c:pt>
                <c:pt idx="1">
                  <c:v>1.2530562347188265E-2</c:v>
                </c:pt>
                <c:pt idx="2">
                  <c:v>1.2530562347188265E-2</c:v>
                </c:pt>
                <c:pt idx="3">
                  <c:v>1.2530562347188265E-2</c:v>
                </c:pt>
                <c:pt idx="4">
                  <c:v>1.2530562347188265E-2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7-4B4D-A99C-6260BF1E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5.000000000000001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1.0000000000000002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91451069835627496"/>
          <c:w val="0.94838348795509475"/>
          <c:h val="7.1498939344910653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32571918609183E-2"/>
          <c:y val="3.9112101041781588E-2"/>
          <c:w val="0.90093902271327708"/>
          <c:h val="0.459735872936831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Aruandesse2017!$F$80</c:f>
              <c:strCache>
                <c:ptCount val="1"/>
                <c:pt idx="0">
                  <c:v>2017.a isheemilise insuldiga ravijuhud, kus on tehtud trombolüüs ja trombektoomia,osakaal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2D9-49CF-9EBD-31D5CAB4AC61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Aruandesse2017!$A$82:$C$102</c15:sqref>
                  </c15:fullRef>
                </c:ext>
              </c:extLst>
              <c:f>Aruandesse2017!$A$82:$C$85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Aruandesse2017!$F$82:$F$102</c15:sqref>
                  </c15:fullRef>
                </c:ext>
              </c:extLst>
              <c:f>Aruandesse2017!$F$82:$F$85</c:f>
              <c:numCache>
                <c:formatCode>0%</c:formatCode>
                <c:ptCount val="4"/>
                <c:pt idx="0">
                  <c:v>5.1388888888888887E-2</c:v>
                </c:pt>
                <c:pt idx="1">
                  <c:v>4.5289855072463768E-2</c:v>
                </c:pt>
                <c:pt idx="2">
                  <c:v>4.8742138364779877E-2</c:v>
                </c:pt>
                <c:pt idx="3">
                  <c:v>1.3186813186813187E-2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Aruandesse2017!$F$89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C2D9-49CF-9EBD-31D5CAB4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Aruandesse2017!$A$82:$C$102</c15:sqref>
                  </c15:fullRef>
                </c:ext>
              </c:extLst>
              <c:f>Aruandesse2017!$A$82:$C$85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Aruandesse2017!$G$82:$G$102</c15:sqref>
                  </c15:fullRef>
                </c:ext>
              </c:extLst>
              <c:f>Aruandesse2017!$G$82:$G$85</c:f>
              <c:numCache>
                <c:formatCode>0%</c:formatCode>
                <c:ptCount val="4"/>
                <c:pt idx="0">
                  <c:v>2.0782396088019559E-2</c:v>
                </c:pt>
                <c:pt idx="1">
                  <c:v>2.0782396088019559E-2</c:v>
                </c:pt>
                <c:pt idx="2">
                  <c:v>2.0782396088019559E-2</c:v>
                </c:pt>
                <c:pt idx="3">
                  <c:v>2.0782396088019559E-2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9-49CF-9EBD-31D5CAB4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6.0000000000000012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86753844218793519"/>
          <c:w val="0.97412085787118463"/>
          <c:h val="0.1237153257609646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Aruandesse2016!$F$3:$F$4</c:f>
              <c:strCache>
                <c:ptCount val="2"/>
                <c:pt idx="0">
                  <c:v>2016.a isheemilise insuldiga ravijuhtude osakaal, kus on tehtud rekanaliseeriv protseduur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965F-4C1F-86DD-B91ACAB25DB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965F-4C1F-86DD-B91ACAB25DBF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965F-4C1F-86DD-B91ACAB25DBF}"/>
              </c:ext>
            </c:extLst>
          </c:dPt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Aruandesse2016!$F$5:$F$25</c:f>
              <c:numCache>
                <c:formatCode>0.0%</c:formatCode>
                <c:ptCount val="21"/>
                <c:pt idx="0">
                  <c:v>0.1859799713876967</c:v>
                </c:pt>
                <c:pt idx="1">
                  <c:v>0.3</c:v>
                </c:pt>
                <c:pt idx="2">
                  <c:v>0.23515052888527258</c:v>
                </c:pt>
                <c:pt idx="3">
                  <c:v>0.25721153846153844</c:v>
                </c:pt>
                <c:pt idx="4">
                  <c:v>0.1901639344262295</c:v>
                </c:pt>
                <c:pt idx="5">
                  <c:v>0.2805194805194805</c:v>
                </c:pt>
                <c:pt idx="6">
                  <c:v>0.15979381443298968</c:v>
                </c:pt>
                <c:pt idx="7">
                  <c:v>0.23384615384615384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3.2467532467532464E-2</c:v>
                </c:pt>
                <c:pt idx="20">
                  <c:v>1.1597938144329897E-2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5F-4C1F-86DD-B91ACAB2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Aruandesse2016!$G$5:$G$25</c:f>
              <c:numCache>
                <c:formatCode>0.0%</c:formatCode>
                <c:ptCount val="21"/>
                <c:pt idx="0">
                  <c:v>0.18214826021180031</c:v>
                </c:pt>
                <c:pt idx="1">
                  <c:v>0.18214826021180031</c:v>
                </c:pt>
                <c:pt idx="2">
                  <c:v>0.18214826021180031</c:v>
                </c:pt>
                <c:pt idx="3">
                  <c:v>0.18214826021180031</c:v>
                </c:pt>
                <c:pt idx="4">
                  <c:v>0.18214826021180031</c:v>
                </c:pt>
                <c:pt idx="5">
                  <c:v>0.18214826021180031</c:v>
                </c:pt>
                <c:pt idx="6">
                  <c:v>0.18214826021180031</c:v>
                </c:pt>
                <c:pt idx="7">
                  <c:v>0.18214826021180031</c:v>
                </c:pt>
                <c:pt idx="8">
                  <c:v>0.18214826021180031</c:v>
                </c:pt>
                <c:pt idx="9">
                  <c:v>0.18214826021180031</c:v>
                </c:pt>
                <c:pt idx="10">
                  <c:v>0.18214826021180031</c:v>
                </c:pt>
                <c:pt idx="11">
                  <c:v>0.18214826021180031</c:v>
                </c:pt>
                <c:pt idx="12">
                  <c:v>0.18214826021180031</c:v>
                </c:pt>
                <c:pt idx="13">
                  <c:v>0.18214826021180031</c:v>
                </c:pt>
                <c:pt idx="14">
                  <c:v>0.18214826021180031</c:v>
                </c:pt>
                <c:pt idx="15">
                  <c:v>0.18214826021180031</c:v>
                </c:pt>
                <c:pt idx="16">
                  <c:v>0.18214826021180031</c:v>
                </c:pt>
                <c:pt idx="17">
                  <c:v>0.18214826021180031</c:v>
                </c:pt>
                <c:pt idx="18">
                  <c:v>0.18214826021180031</c:v>
                </c:pt>
                <c:pt idx="19">
                  <c:v>0.18214826021180031</c:v>
                </c:pt>
                <c:pt idx="20">
                  <c:v>0.18214826021180031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5F-4C1F-86DD-B91ACAB25DBF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 a. vältimatud isheemilise insuldiga ravijuhtude osakaal %, kus on tehtud rekanaliseeriv protseduur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50-4E2B-A72A-9D3E6F3F66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FC50-4E2B-A72A-9D3E6F3F66E9}"/>
              </c:ext>
            </c:extLst>
          </c:dPt>
          <c:dPt>
            <c:idx val="7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C50-4E2B-A72A-9D3E6F3F66E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B-FC50-4E2B-A72A-9D3E6F3F66E9}"/>
              </c:ext>
            </c:extLst>
          </c:dPt>
          <c:dPt>
            <c:idx val="20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50-4E2B-A72A-9D3E6F3F66E9}"/>
              </c:ext>
            </c:extLst>
          </c:dPt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Aruandesse2015!$F$5:$F$25</c:f>
              <c:numCache>
                <c:formatCode>0.0%</c:formatCode>
                <c:ptCount val="21"/>
                <c:pt idx="0">
                  <c:v>0.20185922974767595</c:v>
                </c:pt>
                <c:pt idx="1">
                  <c:v>0.26377952755905509</c:v>
                </c:pt>
                <c:pt idx="2">
                  <c:v>0.22680412371134021</c:v>
                </c:pt>
                <c:pt idx="3">
                  <c:v>0.2</c:v>
                </c:pt>
                <c:pt idx="4">
                  <c:v>0.15873015873015872</c:v>
                </c:pt>
                <c:pt idx="5">
                  <c:v>0.26512968299711814</c:v>
                </c:pt>
                <c:pt idx="6">
                  <c:v>0.16279069767441862</c:v>
                </c:pt>
                <c:pt idx="7">
                  <c:v>0.20257234726688103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1.3157894736842105E-2</c:v>
                </c:pt>
                <c:pt idx="13">
                  <c:v>0</c:v>
                </c:pt>
                <c:pt idx="14">
                  <c:v>6.369426751592357E-3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3.778337531486146E-3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65F-4C1F-86DD-B91ACAB25DBF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Aruandesse2015!$G$5:$G$25</c:f>
              <c:numCache>
                <c:formatCode>0.0%</c:formatCode>
                <c:ptCount val="21"/>
                <c:pt idx="0">
                  <c:v>0.16398908760230374</c:v>
                </c:pt>
                <c:pt idx="1">
                  <c:v>0.16398908760230374</c:v>
                </c:pt>
                <c:pt idx="2">
                  <c:v>0.16398908760230374</c:v>
                </c:pt>
                <c:pt idx="3">
                  <c:v>0.16398908760230374</c:v>
                </c:pt>
                <c:pt idx="4">
                  <c:v>0.16398908760230374</c:v>
                </c:pt>
                <c:pt idx="5">
                  <c:v>0.16398908760230374</c:v>
                </c:pt>
                <c:pt idx="6">
                  <c:v>0.16398908760230374</c:v>
                </c:pt>
                <c:pt idx="7">
                  <c:v>0.16398908760230374</c:v>
                </c:pt>
                <c:pt idx="8">
                  <c:v>0.16398908760230374</c:v>
                </c:pt>
                <c:pt idx="9">
                  <c:v>0.16398908760230374</c:v>
                </c:pt>
                <c:pt idx="10">
                  <c:v>0.16398908760230374</c:v>
                </c:pt>
                <c:pt idx="11">
                  <c:v>0.16398908760230374</c:v>
                </c:pt>
                <c:pt idx="12">
                  <c:v>0.16398908760230374</c:v>
                </c:pt>
                <c:pt idx="13">
                  <c:v>0.16398908760230374</c:v>
                </c:pt>
                <c:pt idx="14">
                  <c:v>0.16398908760230374</c:v>
                </c:pt>
                <c:pt idx="15">
                  <c:v>0.16398908760230374</c:v>
                </c:pt>
                <c:pt idx="16">
                  <c:v>0.16398908760230374</c:v>
                </c:pt>
                <c:pt idx="17">
                  <c:v>0.16398908760230374</c:v>
                </c:pt>
                <c:pt idx="18">
                  <c:v>0.16398908760230374</c:v>
                </c:pt>
                <c:pt idx="19">
                  <c:v>0.16398908760230374</c:v>
                </c:pt>
                <c:pt idx="20">
                  <c:v>0.16398908760230374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65F-4C1F-86DD-B91ACAB25DBF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Aruandesse2016!$A$5:$C$25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Aruandesse2016!$H$5:$H$25</c:f>
              <c:numCache>
                <c:formatCode>0%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65F-4C1F-86DD-B91ACAB2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200000000000000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2644524404367867E-2"/>
          <c:y val="0.85017016329334671"/>
          <c:w val="0.92747553035769381"/>
          <c:h val="0.1498298367066532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Aruandesse2015!$F$3:$F$4</c:f>
              <c:strCache>
                <c:ptCount val="2"/>
                <c:pt idx="0">
                  <c:v>2015. a. vältimatud isheemilise insuldiga ravijuhtude osakaal %, kus on tehtud rekanaliseeriv protseduur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7D3B-4E0C-AC4A-B82EB9E1532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270-403B-8549-E12056C9AD82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D3B-4E0C-AC4A-B82EB9E153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270-403B-8549-E12056C9AD82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9FC4-4AEA-97A2-87B6B10AA9C2}"/>
              </c:ext>
            </c:extLst>
          </c:dPt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Aruandesse2015!$F$5:$F$25</c:f>
              <c:numCache>
                <c:formatCode>0.0%</c:formatCode>
                <c:ptCount val="21"/>
                <c:pt idx="0">
                  <c:v>0.20185922974767595</c:v>
                </c:pt>
                <c:pt idx="1">
                  <c:v>0.26377952755905509</c:v>
                </c:pt>
                <c:pt idx="2">
                  <c:v>0.22680412371134021</c:v>
                </c:pt>
                <c:pt idx="3">
                  <c:v>0.2</c:v>
                </c:pt>
                <c:pt idx="4">
                  <c:v>0.15873015873015872</c:v>
                </c:pt>
                <c:pt idx="5">
                  <c:v>0.26512968299711814</c:v>
                </c:pt>
                <c:pt idx="6">
                  <c:v>0.16279069767441862</c:v>
                </c:pt>
                <c:pt idx="7">
                  <c:v>0.20257234726688103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1.3157894736842105E-2</c:v>
                </c:pt>
                <c:pt idx="13">
                  <c:v>0</c:v>
                </c:pt>
                <c:pt idx="14">
                  <c:v>6.369426751592357E-3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3.778337531486146E-3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70-403B-8549-E12056C9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Aruandesse2015!$G$5:$G$25</c:f>
              <c:numCache>
                <c:formatCode>0.0%</c:formatCode>
                <c:ptCount val="21"/>
                <c:pt idx="0">
                  <c:v>0.16398908760230374</c:v>
                </c:pt>
                <c:pt idx="1">
                  <c:v>0.16398908760230374</c:v>
                </c:pt>
                <c:pt idx="2">
                  <c:v>0.16398908760230374</c:v>
                </c:pt>
                <c:pt idx="3">
                  <c:v>0.16398908760230374</c:v>
                </c:pt>
                <c:pt idx="4">
                  <c:v>0.16398908760230374</c:v>
                </c:pt>
                <c:pt idx="5">
                  <c:v>0.16398908760230374</c:v>
                </c:pt>
                <c:pt idx="6">
                  <c:v>0.16398908760230374</c:v>
                </c:pt>
                <c:pt idx="7">
                  <c:v>0.16398908760230374</c:v>
                </c:pt>
                <c:pt idx="8">
                  <c:v>0.16398908760230374</c:v>
                </c:pt>
                <c:pt idx="9">
                  <c:v>0.16398908760230374</c:v>
                </c:pt>
                <c:pt idx="10">
                  <c:v>0.16398908760230374</c:v>
                </c:pt>
                <c:pt idx="11">
                  <c:v>0.16398908760230374</c:v>
                </c:pt>
                <c:pt idx="12">
                  <c:v>0.16398908760230374</c:v>
                </c:pt>
                <c:pt idx="13">
                  <c:v>0.16398908760230374</c:v>
                </c:pt>
                <c:pt idx="14">
                  <c:v>0.16398908760230374</c:v>
                </c:pt>
                <c:pt idx="15">
                  <c:v>0.16398908760230374</c:v>
                </c:pt>
                <c:pt idx="16">
                  <c:v>0.16398908760230374</c:v>
                </c:pt>
                <c:pt idx="17">
                  <c:v>0.16398908760230374</c:v>
                </c:pt>
                <c:pt idx="18">
                  <c:v>0.16398908760230374</c:v>
                </c:pt>
                <c:pt idx="19">
                  <c:v>0.16398908760230374</c:v>
                </c:pt>
                <c:pt idx="20">
                  <c:v>0.16398908760230374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70-403B-8549-E12056C9AD82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Aruandesse2015!$A$5:$C$25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IVKH</c:v>
                  </c:pt>
                  <c:pt idx="5">
                    <c:v>LTKH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Narva</c:v>
                  </c:pt>
                  <c:pt idx="15">
                    <c:v>Põlva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Viljandi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Aruandesse2015!$H$5:$H$25</c:f>
              <c:numCache>
                <c:formatCode>0%</c:formatCod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BB-4F33-84DC-B79399D61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9493633516645721"/>
          <c:h val="3.572566013140975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B61-4844-9220-4DC8D9745387}"/>
            </c:ext>
          </c:extLst>
        </c:ser>
        <c:ser>
          <c:idx val="5"/>
          <c:order val="1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B61-4844-9220-4DC8D9745387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B61-4844-9220-4DC8D9745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05759"/>
        <c:axId val="62929439"/>
      </c:barChart>
      <c:catAx>
        <c:axId val="5960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9439"/>
        <c:crosses val="autoZero"/>
        <c:auto val="1"/>
        <c:lblAlgn val="ctr"/>
        <c:lblOffset val="100"/>
        <c:noMultiLvlLbl val="0"/>
      </c:catAx>
      <c:valAx>
        <c:axId val="6292943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960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45440387480725E-2"/>
          <c:y val="0.84979134961071034"/>
          <c:w val="0.85721585212319729"/>
          <c:h val="0.13111559584463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257093580662529E-2"/>
          <c:y val="2.1235558670340944E-2"/>
          <c:w val="0.880773876828015"/>
          <c:h val="0.493314344402601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Aruandesse2019!$F$30</c:f>
              <c:strCache>
                <c:ptCount val="1"/>
                <c:pt idx="0">
                  <c:v>2019.a isheemilise insuldiga ravijuhud, kus on tehtud trombolüüs,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Aruandesse2019!$A$32:$C$52</c15:sqref>
                  </c15:fullRef>
                </c:ext>
              </c:extLst>
              <c:f>(Aruandesse2019!$A$32:$C$33,Aruandesse2019!$A$35:$C$38)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Aruandesse2019!$F$32:$F$52</c15:sqref>
                  </c15:fullRef>
                </c:ext>
              </c:extLst>
              <c:f>(Aruandesse2019!$F$32:$F$33,Aruandesse2019!$F$35:$F$38)</c:f>
              <c:numCache>
                <c:formatCode>0%</c:formatCode>
                <c:ptCount val="6"/>
                <c:pt idx="0">
                  <c:v>0.18378378378378379</c:v>
                </c:pt>
                <c:pt idx="1">
                  <c:v>0.25354609929078015</c:v>
                </c:pt>
                <c:pt idx="2">
                  <c:v>0.28543307086614172</c:v>
                </c:pt>
                <c:pt idx="3">
                  <c:v>0.26415094339622641</c:v>
                </c:pt>
                <c:pt idx="4">
                  <c:v>0.35215053763440862</c:v>
                </c:pt>
                <c:pt idx="5">
                  <c:v>0.20833333333333334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Aruandesse2019!$F$34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  <c15:categoryFilterException>
                  <c15:sqref>Aruandesse2019!$F$39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  <c15:categoryFilterException>
                  <c15:sqref>Aruandesse2019!$F$52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45F5-4074-B3C8-81B2767DA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Aruandesse2019!$C$32:$C$52</c15:sqref>
                  </c15:fullRef>
                </c:ext>
              </c:extLst>
              <c:f>(Aruandesse2019!$C$32:$C$33,Aruandesse2019!$C$35:$C$38)</c:f>
              <c:strCache>
                <c:ptCount val="6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Ida-Viru Keskhaigla</c:v>
                </c:pt>
                <c:pt idx="4">
                  <c:v>Lääne-Tallinna Keskhaigla</c:v>
                </c:pt>
                <c:pt idx="5">
                  <c:v>Pärnu 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Aruandesse2019!$G$32:$G$52</c15:sqref>
                  </c15:fullRef>
                </c:ext>
              </c:extLst>
              <c:f>(Aruandesse2019!$G$32:$G$33,Aruandesse2019!$G$35:$G$38)</c:f>
              <c:numCache>
                <c:formatCode>0%</c:formatCode>
                <c:ptCount val="6"/>
                <c:pt idx="0">
                  <c:v>0.21843003412969283</c:v>
                </c:pt>
                <c:pt idx="1">
                  <c:v>0.21843003412969283</c:v>
                </c:pt>
                <c:pt idx="2">
                  <c:v>0.21843003412969283</c:v>
                </c:pt>
                <c:pt idx="3">
                  <c:v>0.21843003412969283</c:v>
                </c:pt>
                <c:pt idx="4">
                  <c:v>0.21843003412969283</c:v>
                </c:pt>
                <c:pt idx="5">
                  <c:v>0.21843003412969283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F5-4074-B3C8-81B2767DA01A}"/>
            </c:ext>
          </c:extLst>
        </c:ser>
        <c:ser>
          <c:idx val="1"/>
          <c:order val="2"/>
          <c:tx>
            <c:v>2018.a isheemilise insuldiga ravijuhud, kus on tehtud trombolüüs,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Aruandesse2019!$C$32:$C$52</c15:sqref>
                  </c15:fullRef>
                </c:ext>
              </c:extLst>
              <c:f>(Aruandesse2019!$C$32:$C$33,Aruandesse2019!$C$35:$C$38)</c:f>
              <c:strCache>
                <c:ptCount val="6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Ida-Viru Keskhaigla</c:v>
                </c:pt>
                <c:pt idx="4">
                  <c:v>Lääne-Tallinna Keskhaigla</c:v>
                </c:pt>
                <c:pt idx="5">
                  <c:v>Pärnu Haigla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15"/>
                      <c:pt idx="2">
                        <c:v>0.19666666666666666</c:v>
                      </c:pt>
                      <c:pt idx="7">
                        <c:v>0.26289752650176679</c:v>
                      </c:pt>
                      <c:pt idx="8">
                        <c:v>0.25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0.11538461538461539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1.098901098901099E-2</c:v>
                      </c:pt>
                      <c:pt idx="20">
                        <c:v>2.2608695652173914E-2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6"/>
                <c:pt idx="0">
                  <c:v>0.16178521617852162</c:v>
                </c:pt>
                <c:pt idx="1">
                  <c:v>0.2484472049689441</c:v>
                </c:pt>
                <c:pt idx="2">
                  <c:v>0.2391304347826087</c:v>
                </c:pt>
                <c:pt idx="3">
                  <c:v>0.28878281622911695</c:v>
                </c:pt>
                <c:pt idx="4">
                  <c:v>0.31161473087818697</c:v>
                </c:pt>
                <c:pt idx="5">
                  <c:v>0.16939890710382513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F5-4074-B3C8-81B2767DA01A}"/>
            </c:ext>
          </c:extLst>
        </c:ser>
        <c:ser>
          <c:idx val="0"/>
          <c:order val="3"/>
          <c:tx>
            <c:v>2018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Aruandesse2019!$C$32:$C$52</c15:sqref>
                  </c15:fullRef>
                </c:ext>
              </c:extLst>
              <c:f>(Aruandesse2019!$C$32:$C$33,Aruandesse2019!$C$35:$C$38)</c:f>
              <c:strCache>
                <c:ptCount val="6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Ida-Viru Keskhaigla</c:v>
                </c:pt>
                <c:pt idx="4">
                  <c:v>Lääne-Tallinna Keskhaigla</c:v>
                </c:pt>
                <c:pt idx="5">
                  <c:v>Pärnu Haigla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15"/>
                      <c:pt idx="2">
                        <c:v>0.19467084639498433</c:v>
                      </c:pt>
                      <c:pt idx="7">
                        <c:v>0.19467084639498433</c:v>
                      </c:pt>
                      <c:pt idx="8">
                        <c:v>0.19467084639498433</c:v>
                      </c:pt>
                      <c:pt idx="9">
                        <c:v>0.19467084639498433</c:v>
                      </c:pt>
                      <c:pt idx="10">
                        <c:v>0.19467084639498433</c:v>
                      </c:pt>
                      <c:pt idx="11">
                        <c:v>0.19467084639498433</c:v>
                      </c:pt>
                      <c:pt idx="12">
                        <c:v>0.19467084639498433</c:v>
                      </c:pt>
                      <c:pt idx="13">
                        <c:v>0.19467084639498433</c:v>
                      </c:pt>
                      <c:pt idx="14">
                        <c:v>0.19467084639498433</c:v>
                      </c:pt>
                      <c:pt idx="15">
                        <c:v>0.19467084639498433</c:v>
                      </c:pt>
                      <c:pt idx="16">
                        <c:v>0.19467084639498433</c:v>
                      </c:pt>
                      <c:pt idx="17">
                        <c:v>0.19467084639498433</c:v>
                      </c:pt>
                      <c:pt idx="18">
                        <c:v>0.19467084639498433</c:v>
                      </c:pt>
                      <c:pt idx="19">
                        <c:v>0.19467084639498433</c:v>
                      </c:pt>
                      <c:pt idx="20">
                        <c:v>0.19467084639498433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6"/>
                <c:pt idx="0">
                  <c:v>0.19467084639498433</c:v>
                </c:pt>
                <c:pt idx="1">
                  <c:v>0.19467084639498433</c:v>
                </c:pt>
                <c:pt idx="2">
                  <c:v>0.19467084639498433</c:v>
                </c:pt>
                <c:pt idx="3">
                  <c:v>0.19467084639498433</c:v>
                </c:pt>
                <c:pt idx="4">
                  <c:v>0.19467084639498433</c:v>
                </c:pt>
                <c:pt idx="5">
                  <c:v>0.19467084639498433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F5-4074-B3C8-81B2767DA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5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6202500583956069E-2"/>
          <c:y val="0.86838516489786599"/>
          <c:w val="0.97856174749703728"/>
          <c:h val="0.1177017916238731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734882149632287E-2"/>
          <c:y val="3.1212350029721489E-2"/>
          <c:w val="0.83281808661304446"/>
          <c:h val="0.373348647923200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Aruandesse2019!$F$55</c:f>
              <c:strCache>
                <c:ptCount val="1"/>
                <c:pt idx="0">
                  <c:v>2019.a isheemilise insuldiga ravijuhud, kus on tehtud trombektoomia,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Aruandesse2019!$C$57:$C$77</c15:sqref>
                  </c15:fullRef>
                </c:ext>
              </c:extLst>
              <c:f>(Aruandesse2019!$C$57:$C$58,Aruandesse2019!$C$60)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Aruandesse2019!$F$57:$F$77</c15:sqref>
                  </c15:fullRef>
                </c:ext>
              </c:extLst>
              <c:f>(Aruandesse2019!$F$57:$F$58,Aruandesse2019!$F$60)</c:f>
              <c:numCache>
                <c:formatCode>0%</c:formatCode>
                <c:ptCount val="3"/>
                <c:pt idx="0">
                  <c:v>7.8378378378378383E-2</c:v>
                </c:pt>
                <c:pt idx="1">
                  <c:v>4.0780141843971635E-2</c:v>
                </c:pt>
                <c:pt idx="2">
                  <c:v>1.5748031496062992E-2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Aruandesse2019!$F$59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  <c15:categoryFilterException>
                  <c15:sqref>Aruandesse2019!$F$64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27E6-4E9E-B63C-C6E2812EE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Aruandesse2019!$C$57:$C$77</c15:sqref>
                  </c15:fullRef>
                </c:ext>
              </c:extLst>
              <c:f>(Aruandesse2019!$C$57:$C$58,Aruandesse2019!$C$60)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Aruandesse2019!$G$57:$G$77</c15:sqref>
                  </c15:fullRef>
                </c:ext>
              </c:extLst>
              <c:f>(Aruandesse2019!$G$57:$G$58,Aruandesse2019!$G$60)</c:f>
              <c:numCache>
                <c:formatCode>0%</c:formatCode>
                <c:ptCount val="3"/>
                <c:pt idx="0">
                  <c:v>2.8234564070741545E-2</c:v>
                </c:pt>
                <c:pt idx="1">
                  <c:v>2.8234564070741545E-2</c:v>
                </c:pt>
                <c:pt idx="2">
                  <c:v>2.8234564070741545E-2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E6-4E9E-B63C-C6E2812EE79F}"/>
            </c:ext>
          </c:extLst>
        </c:ser>
        <c:ser>
          <c:idx val="0"/>
          <c:order val="2"/>
          <c:tx>
            <c:v>2018.a isheemilise insuldiga ravijuhud, kus on tehtud trombektoomia,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Aruandesse2019!$C$57:$C$77</c15:sqref>
                  </c15:fullRef>
                </c:ext>
              </c:extLst>
              <c:f>(Aruandesse2019!$C$57:$C$58,Aruandesse2019!$C$60)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18"/>
                      <c:pt idx="2">
                        <c:v>5.2499999999999998E-2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7.0671378091872788E-4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3"/>
                <c:pt idx="0">
                  <c:v>6.2761506276150625E-2</c:v>
                </c:pt>
                <c:pt idx="1">
                  <c:v>3.7267080745341616E-2</c:v>
                </c:pt>
                <c:pt idx="2">
                  <c:v>2.1739130434782609E-3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E6-4E9E-B63C-C6E2812EE79F}"/>
            </c:ext>
          </c:extLst>
        </c:ser>
        <c:ser>
          <c:idx val="1"/>
          <c:order val="3"/>
          <c:tx>
            <c:v>2018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Aruandesse2019!$C$57:$C$77</c15:sqref>
                  </c15:fullRef>
                </c:ext>
              </c:extLst>
              <c:f>(Aruandesse2019!$C$57:$C$58,Aruandesse2019!$C$60)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18"/>
                      <c:pt idx="2">
                        <c:v>2.0062695924764892E-2</c:v>
                      </c:pt>
                      <c:pt idx="4">
                        <c:v>2.0062695924764892E-2</c:v>
                      </c:pt>
                      <c:pt idx="5">
                        <c:v>2.0062695924764892E-2</c:v>
                      </c:pt>
                      <c:pt idx="6">
                        <c:v>2.0062695924764892E-2</c:v>
                      </c:pt>
                      <c:pt idx="7">
                        <c:v>2.0062695924764892E-2</c:v>
                      </c:pt>
                      <c:pt idx="8">
                        <c:v>2.0062695924764892E-2</c:v>
                      </c:pt>
                      <c:pt idx="9">
                        <c:v>2.0062695924764892E-2</c:v>
                      </c:pt>
                      <c:pt idx="10">
                        <c:v>2.0062695924764892E-2</c:v>
                      </c:pt>
                      <c:pt idx="11">
                        <c:v>2.0062695924764892E-2</c:v>
                      </c:pt>
                      <c:pt idx="12">
                        <c:v>2.0062695924764892E-2</c:v>
                      </c:pt>
                      <c:pt idx="13">
                        <c:v>2.0062695924764892E-2</c:v>
                      </c:pt>
                      <c:pt idx="14">
                        <c:v>2.0062695924764892E-2</c:v>
                      </c:pt>
                      <c:pt idx="15">
                        <c:v>2.0062695924764892E-2</c:v>
                      </c:pt>
                      <c:pt idx="16">
                        <c:v>2.0062695924764892E-2</c:v>
                      </c:pt>
                      <c:pt idx="17">
                        <c:v>2.0062695924764892E-2</c:v>
                      </c:pt>
                      <c:pt idx="18">
                        <c:v>2.0062695924764892E-2</c:v>
                      </c:pt>
                      <c:pt idx="19">
                        <c:v>2.0062695924764892E-2</c:v>
                      </c:pt>
                      <c:pt idx="20">
                        <c:v>2.0062695924764892E-2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3"/>
                <c:pt idx="0">
                  <c:v>2.0062695924764892E-2</c:v>
                </c:pt>
                <c:pt idx="1">
                  <c:v>2.0062695924764892E-2</c:v>
                </c:pt>
                <c:pt idx="2">
                  <c:v>2.0062695924764892E-2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E6-4E9E-B63C-C6E2812EE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7.0000000000000007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1.0000000000000002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82525796929874173"/>
          <c:w val="0.94838348795509475"/>
          <c:h val="0.1607516394027727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32571918609183E-2"/>
          <c:y val="3.9112101041781588E-2"/>
          <c:w val="0.91876000977631622"/>
          <c:h val="0.414593589187178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Aruandesse2019!$F$80</c:f>
              <c:strCache>
                <c:ptCount val="1"/>
                <c:pt idx="0">
                  <c:v>2019.a isheemilise insuldiga ravijuhud, kus on tehtud trombolüüs ja trombektoomia,osakaal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Aruandesse2019!$C$82:$C$102</c15:sqref>
                  </c15:fullRef>
                </c:ext>
              </c:extLst>
              <c:f>(Aruandesse2019!$C$82:$C$83,Aruandesse2019!$C$85)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Aruandesse2019!$F$82:$F$102</c15:sqref>
                  </c15:fullRef>
                </c:ext>
              </c:extLst>
              <c:f>(Aruandesse2019!$F$82:$F$83,Aruandesse2019!$F$85)</c:f>
              <c:numCache>
                <c:formatCode>0%</c:formatCode>
                <c:ptCount val="3"/>
                <c:pt idx="0">
                  <c:v>5.9459459459459463E-2</c:v>
                </c:pt>
                <c:pt idx="1">
                  <c:v>4.7872340425531915E-2</c:v>
                </c:pt>
                <c:pt idx="2">
                  <c:v>2.1653543307086614E-2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Aruandesse2019!$F$84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  <c15:categoryFilterException>
                  <c15:sqref>Aruandesse2019!$F$89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2A5F-405C-9007-B8D72F393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2019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Aruandesse2019!$C$82:$C$102</c15:sqref>
                  </c15:fullRef>
                </c:ext>
              </c:extLst>
              <c:f>(Aruandesse2019!$C$82:$C$83,Aruandesse2019!$C$85)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Aruandesse2019!$G$82:$G$102</c15:sqref>
                  </c15:fullRef>
                </c:ext>
              </c:extLst>
              <c:f>(Aruandesse2019!$G$82:$G$83,Aruandesse2019!$G$85)</c:f>
              <c:numCache>
                <c:formatCode>0%</c:formatCode>
                <c:ptCount val="3"/>
                <c:pt idx="0">
                  <c:v>2.7924294135898232E-2</c:v>
                </c:pt>
                <c:pt idx="1">
                  <c:v>2.7924294135898232E-2</c:v>
                </c:pt>
                <c:pt idx="2">
                  <c:v>2.7924294135898232E-2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5F-405C-9007-B8D72F393B2E}"/>
            </c:ext>
          </c:extLst>
        </c:ser>
        <c:ser>
          <c:idx val="0"/>
          <c:order val="2"/>
          <c:tx>
            <c:v>2018.a isheemilise insuldiga ravijuhud, kus on tehtud trombolüüs ja trombektoomia,osakaal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Aruandesse2019!$C$82:$C$102</c15:sqref>
                  </c15:fullRef>
                </c:ext>
              </c:extLst>
              <c:f>(Aruandesse2019!$C$82:$C$83,Aruandesse2019!$C$85)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18"/>
                      <c:pt idx="2">
                        <c:v>5.5833333333333332E-2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1.1307420494699646E-2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3"/>
                <c:pt idx="0">
                  <c:v>5.5788005578800558E-2</c:v>
                </c:pt>
                <c:pt idx="1">
                  <c:v>5.5900621118012424E-2</c:v>
                </c:pt>
                <c:pt idx="2">
                  <c:v>3.4782608695652174E-2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5F-405C-9007-B8D72F393B2E}"/>
            </c:ext>
          </c:extLst>
        </c:ser>
        <c:ser>
          <c:idx val="1"/>
          <c:order val="3"/>
          <c:tx>
            <c:v>2018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Aruandesse2019!$C$82:$C$102</c15:sqref>
                  </c15:fullRef>
                </c:ext>
              </c:extLst>
              <c:f>(Aruandesse2019!$C$82:$C$83,Aruandesse2019!$C$85)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18"/>
                      <c:pt idx="2">
                        <c:v>2.6018808777429465E-2</c:v>
                      </c:pt>
                      <c:pt idx="4">
                        <c:v>2.6018808777429465E-2</c:v>
                      </c:pt>
                      <c:pt idx="5">
                        <c:v>2.6018808777429465E-2</c:v>
                      </c:pt>
                      <c:pt idx="6">
                        <c:v>2.6018808777429465E-2</c:v>
                      </c:pt>
                      <c:pt idx="7">
                        <c:v>2.6018808777429465E-2</c:v>
                      </c:pt>
                      <c:pt idx="8">
                        <c:v>2.6018808777429465E-2</c:v>
                      </c:pt>
                      <c:pt idx="9">
                        <c:v>2.6018808777429465E-2</c:v>
                      </c:pt>
                      <c:pt idx="10">
                        <c:v>2.6018808777429465E-2</c:v>
                      </c:pt>
                      <c:pt idx="11">
                        <c:v>2.6018808777429465E-2</c:v>
                      </c:pt>
                      <c:pt idx="12">
                        <c:v>2.6018808777429465E-2</c:v>
                      </c:pt>
                      <c:pt idx="13">
                        <c:v>2.6018808777429465E-2</c:v>
                      </c:pt>
                      <c:pt idx="14">
                        <c:v>2.6018808777429465E-2</c:v>
                      </c:pt>
                      <c:pt idx="15">
                        <c:v>2.6018808777429465E-2</c:v>
                      </c:pt>
                      <c:pt idx="16">
                        <c:v>2.6018808777429465E-2</c:v>
                      </c:pt>
                      <c:pt idx="17">
                        <c:v>2.6018808777429465E-2</c:v>
                      </c:pt>
                      <c:pt idx="18">
                        <c:v>2.6018808777429465E-2</c:v>
                      </c:pt>
                      <c:pt idx="19">
                        <c:v>2.6018808777429465E-2</c:v>
                      </c:pt>
                      <c:pt idx="20">
                        <c:v>2.6018808777429465E-2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3"/>
                <c:pt idx="0">
                  <c:v>2.6018808777429465E-2</c:v>
                </c:pt>
                <c:pt idx="1">
                  <c:v>2.6018808777429465E-2</c:v>
                </c:pt>
                <c:pt idx="2">
                  <c:v>2.6018808777429465E-2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5F-405C-9007-B8D72F393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6.0000000000000012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44670378090527E-2"/>
          <c:y val="0.83728414426284359"/>
          <c:w val="0.95897962730581165"/>
          <c:h val="0.1324615564253694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352895210198329E-2"/>
          <c:y val="3.5347305724715443E-2"/>
          <c:w val="0.92791556100252759"/>
          <c:h val="0.4714948194927410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Aruandesse2018!$F$3:$F$4</c:f>
              <c:strCache>
                <c:ptCount val="2"/>
                <c:pt idx="0">
                  <c:v>2018.a  isheemilise insuldiga ravijuhtude osakaal, kus on tehtud rekanaliseeriv protseduur,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EA-4C36-888B-44B13F4E2C2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EA-4C36-888B-44B13F4E2C2D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CEA-4C36-888B-44B13F4E2C2D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CEA-4C36-888B-44B13F4E2C2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Aruandesse2018!$M$5:$M$25</c15:sqref>
                    </c15:fullRef>
                  </c:ext>
                </c:extLst>
                <c:f>(Aruandesse2018!$M$5:$M$12,Aruandesse2018!$M$25)</c:f>
                <c:numCache>
                  <c:formatCode>General</c:formatCode>
                  <c:ptCount val="9"/>
                  <c:pt idx="0">
                    <c:v>3.3980728009643024E-2</c:v>
                  </c:pt>
                  <c:pt idx="1">
                    <c:v>4.3395404437284346E-2</c:v>
                  </c:pt>
                  <c:pt idx="2">
                    <c:v>2.6637561105048668E-2</c:v>
                  </c:pt>
                  <c:pt idx="3">
                    <c:v>4.2581105809118003E-2</c:v>
                  </c:pt>
                  <c:pt idx="4">
                    <c:v>4.5157640588690207E-2</c:v>
                  </c:pt>
                  <c:pt idx="5">
                    <c:v>5.0125295196021713E-2</c:v>
                  </c:pt>
                  <c:pt idx="6">
                    <c:v>6.1010044369287197E-2</c:v>
                  </c:pt>
                  <c:pt idx="7">
                    <c:v>2.3848643468081521E-2</c:v>
                  </c:pt>
                  <c:pt idx="8">
                    <c:v>1.5685612990884116E-2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Aruandesse2018!$L$5:$L$25</c15:sqref>
                    </c15:fullRef>
                  </c:ext>
                </c:extLst>
                <c:f>(Aruandesse2018!$L$5:$L$12,Aruandesse2018!$L$25)</c:f>
                <c:numCache>
                  <c:formatCode>General</c:formatCode>
                  <c:ptCount val="9"/>
                  <c:pt idx="0">
                    <c:v>3.1639487300832103E-2</c:v>
                  </c:pt>
                  <c:pt idx="1">
                    <c:v>4.0895915751828438E-2</c:v>
                  </c:pt>
                  <c:pt idx="2">
                    <c:v>2.5393075913713758E-2</c:v>
                  </c:pt>
                  <c:pt idx="3">
                    <c:v>3.8872298623753465E-2</c:v>
                  </c:pt>
                  <c:pt idx="4">
                    <c:v>4.131989560041277E-2</c:v>
                  </c:pt>
                  <c:pt idx="5">
                    <c:v>4.606931276902948E-2</c:v>
                  </c:pt>
                  <c:pt idx="6">
                    <c:v>4.7415787130471496E-2</c:v>
                  </c:pt>
                  <c:pt idx="7">
                    <c:v>2.2629812322855214E-2</c:v>
                  </c:pt>
                  <c:pt idx="8">
                    <c:v>9.3492609472696549E-3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Aruandesse2018!$F$5:$F$25</c15:sqref>
                  </c15:fullRef>
                </c:ext>
              </c:extLst>
              <c:f>(Aruandesse2018!$F$5:$F$12,Aruandesse2018!$F$25)</c:f>
              <c:numCache>
                <c:formatCode>0%</c:formatCode>
                <c:ptCount val="9"/>
                <c:pt idx="0">
                  <c:v>0.28033472803347281</c:v>
                </c:pt>
                <c:pt idx="1">
                  <c:v>0.34161490683229812</c:v>
                </c:pt>
                <c:pt idx="2">
                  <c:v>0.30499999999999999</c:v>
                </c:pt>
                <c:pt idx="3">
                  <c:v>0.27608695652173915</c:v>
                </c:pt>
                <c:pt idx="4">
                  <c:v>0.28878281622911695</c:v>
                </c:pt>
                <c:pt idx="5">
                  <c:v>0.31161473087818697</c:v>
                </c:pt>
                <c:pt idx="6">
                  <c:v>0.16939890710382513</c:v>
                </c:pt>
                <c:pt idx="7">
                  <c:v>0.27491166077738516</c:v>
                </c:pt>
                <c:pt idx="8">
                  <c:v>2.2608695652173914E-2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Aruandesse2018!$F$13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FCEA-4C36-888B-44B13F4E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1"/>
          <c:order val="1"/>
          <c:tx>
            <c:strRef>
              <c:f>Aruandesse2017!$F$3</c:f>
              <c:strCache>
                <c:ptCount val="1"/>
                <c:pt idx="0">
                  <c:v>2017.a  isheemilise insuldiga ravijuhtude osakaal, kus on tehtud rekanaliseeriv protseduur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Aruandesse2017!$F$5:$F$25</c15:sqref>
                  </c15:fullRef>
                </c:ext>
              </c:extLst>
              <c:f>(Aruandesse2017!$F$5:$F$12,Aruandesse2017!$F$25)</c:f>
              <c:numCache>
                <c:formatCode>0%</c:formatCode>
                <c:ptCount val="9"/>
                <c:pt idx="0">
                  <c:v>0.26250000000000001</c:v>
                </c:pt>
                <c:pt idx="1">
                  <c:v>0.36050724637681159</c:v>
                </c:pt>
                <c:pt idx="2">
                  <c:v>0.30503144654088049</c:v>
                </c:pt>
                <c:pt idx="3">
                  <c:v>0.23736263736263735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0.22571219868517164</c:v>
                </c:pt>
                <c:pt idx="8">
                  <c:v>7.9239302694136295E-3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EA-4C36-888B-44B13F4E2C2D}"/>
            </c:ext>
          </c:extLst>
        </c:ser>
        <c:ser>
          <c:idx val="2"/>
          <c:order val="2"/>
          <c:tx>
            <c:v>2018HVA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Aruandesse2018!$H$5:$H$25</c15:sqref>
                  </c15:fullRef>
                </c:ext>
              </c:extLst>
              <c:f>(Aruandesse2018!$H$5:$H$12,Aruandesse2018!$H$25)</c:f>
              <c:numCache>
                <c:formatCode>0.0%</c:formatCode>
                <c:ptCount val="9"/>
                <c:pt idx="0">
                  <c:v>0.24075235109717869</c:v>
                </c:pt>
                <c:pt idx="1">
                  <c:v>0.24075235109717869</c:v>
                </c:pt>
                <c:pt idx="2">
                  <c:v>0.24075235109717869</c:v>
                </c:pt>
                <c:pt idx="3">
                  <c:v>0.24075235109717869</c:v>
                </c:pt>
                <c:pt idx="4">
                  <c:v>0.24075235109717869</c:v>
                </c:pt>
                <c:pt idx="5">
                  <c:v>0.24075235109717869</c:v>
                </c:pt>
                <c:pt idx="6">
                  <c:v>0.24075235109717869</c:v>
                </c:pt>
                <c:pt idx="7">
                  <c:v>0.24075235109717869</c:v>
                </c:pt>
                <c:pt idx="8">
                  <c:v>0.24075235109717869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EA-4C36-888B-44B13F4E2C2D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Aruandesse2017!$H$5:$H$25</c15:sqref>
                  </c15:fullRef>
                </c:ext>
              </c:extLst>
              <c:f>(Aruandesse2017!$H$5:$H$12,Aruandesse2017!$H$25)</c:f>
              <c:numCache>
                <c:formatCode>0.0%</c:formatCode>
                <c:ptCount val="9"/>
                <c:pt idx="0">
                  <c:v>0.2145476772616137</c:v>
                </c:pt>
                <c:pt idx="1">
                  <c:v>0.2145476772616137</c:v>
                </c:pt>
                <c:pt idx="2">
                  <c:v>0.2145476772616137</c:v>
                </c:pt>
                <c:pt idx="3">
                  <c:v>0.2145476772616137</c:v>
                </c:pt>
                <c:pt idx="4">
                  <c:v>0.2145476772616137</c:v>
                </c:pt>
                <c:pt idx="5">
                  <c:v>0.2145476772616137</c:v>
                </c:pt>
                <c:pt idx="6">
                  <c:v>0.2145476772616137</c:v>
                </c:pt>
                <c:pt idx="7">
                  <c:v>0.2145476772616137</c:v>
                </c:pt>
                <c:pt idx="8">
                  <c:v>0.2145476772616137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EA-4C36-888B-44B13F4E2C2D}"/>
            </c:ext>
          </c:extLst>
        </c:ser>
        <c:ser>
          <c:idx val="0"/>
          <c:order val="4"/>
          <c:tx>
            <c:v>Indikaatori eesmärk (30%)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Aruandesse2018!$A$5:$C$25</c15:sqref>
                  </c15:fullRef>
                </c:ext>
              </c:extLst>
              <c:f>(Aruandesse2018!$A$5:$C$12,Aruandesse2018!$A$25:$C$25)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Aruandesse2018!$I$5:$I$25</c15:sqref>
                  </c15:fullRef>
                </c:ext>
              </c:extLst>
              <c:f>(Aruandesse2018!$I$5:$I$12,Aruandesse2018!$I$25)</c:f>
              <c:numCache>
                <c:formatCode>0%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EA-4C36-888B-44B13F4E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4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626652316763195E-3"/>
          <c:y val="0.84342264323558536"/>
          <c:w val="0.95174732414095209"/>
          <c:h val="0.145630476393496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62E-4DC4-8D3A-36B83B6A1BEF}"/>
            </c:ext>
          </c:extLst>
        </c:ser>
        <c:ser>
          <c:idx val="5"/>
          <c:order val="1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62E-4DC4-8D3A-36B83B6A1BEF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Aruandesse2017!#REF!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Aruandesse2017!#REF!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62E-4DC4-8D3A-36B83B6A1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05759"/>
        <c:axId val="62929439"/>
      </c:barChart>
      <c:catAx>
        <c:axId val="5960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929439"/>
        <c:crosses val="autoZero"/>
        <c:auto val="1"/>
        <c:lblAlgn val="ctr"/>
        <c:lblOffset val="100"/>
        <c:noMultiLvlLbl val="0"/>
      </c:catAx>
      <c:valAx>
        <c:axId val="62929439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960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45440387480725E-2"/>
          <c:y val="0.84979134961071034"/>
          <c:w val="0.85721585212319729"/>
          <c:h val="0.13111559584463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257093580662529E-2"/>
          <c:y val="2.1235558670340944E-2"/>
          <c:w val="0.880773876828015"/>
          <c:h val="0.493314344402601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Aruandesse2018!$F$30</c:f>
              <c:strCache>
                <c:ptCount val="1"/>
                <c:pt idx="0">
                  <c:v>2018.a isheemilise insuldiga ravijuhud, kus on tehtud trombolüüs,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C85-4EA2-9524-7CBC754D651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CC85-4EA2-9524-7CBC754D6513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C85-4EA2-9524-7CBC754D6513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Aruandesse2018!$F$32:$F$52</c15:sqref>
                  </c15:fullRef>
                </c:ext>
              </c:extLst>
              <c:f>(Aruandesse2018!$F$32:$F$39,Aruandesse2018!$F$52)</c:f>
              <c:numCache>
                <c:formatCode>0%</c:formatCode>
                <c:ptCount val="9"/>
                <c:pt idx="0">
                  <c:v>0.16178521617852162</c:v>
                </c:pt>
                <c:pt idx="1">
                  <c:v>0.2484472049689441</c:v>
                </c:pt>
                <c:pt idx="2">
                  <c:v>0.19666666666666666</c:v>
                </c:pt>
                <c:pt idx="3">
                  <c:v>0.2391304347826087</c:v>
                </c:pt>
                <c:pt idx="4">
                  <c:v>0.28878281622911695</c:v>
                </c:pt>
                <c:pt idx="5">
                  <c:v>0.31161473087818697</c:v>
                </c:pt>
                <c:pt idx="6">
                  <c:v>0.16939890710382513</c:v>
                </c:pt>
                <c:pt idx="7">
                  <c:v>0.26289752650176679</c:v>
                </c:pt>
                <c:pt idx="8">
                  <c:v>2.2608695652173914E-2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85-4EA2-9524-7CBC754D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Aruandesse2018!$G$32:$G$52</c15:sqref>
                  </c15:fullRef>
                </c:ext>
              </c:extLst>
              <c:f>(Aruandesse2018!$G$32:$G$39,Aruandesse2018!$G$52)</c:f>
              <c:numCache>
                <c:formatCode>0%</c:formatCode>
                <c:ptCount val="9"/>
                <c:pt idx="0">
                  <c:v>0.19467084639498433</c:v>
                </c:pt>
                <c:pt idx="1">
                  <c:v>0.19467084639498433</c:v>
                </c:pt>
                <c:pt idx="2">
                  <c:v>0.19467084639498433</c:v>
                </c:pt>
                <c:pt idx="3">
                  <c:v>0.19467084639498433</c:v>
                </c:pt>
                <c:pt idx="4">
                  <c:v>0.19467084639498433</c:v>
                </c:pt>
                <c:pt idx="5">
                  <c:v>0.19467084639498433</c:v>
                </c:pt>
                <c:pt idx="6">
                  <c:v>0.19467084639498433</c:v>
                </c:pt>
                <c:pt idx="7">
                  <c:v>0.19467084639498433</c:v>
                </c:pt>
                <c:pt idx="8">
                  <c:v>0.19467084639498433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85-4EA2-9524-7CBC754D6513}"/>
            </c:ext>
          </c:extLst>
        </c:ser>
        <c:ser>
          <c:idx val="1"/>
          <c:order val="2"/>
          <c:tx>
            <c:strRef>
              <c:f>Aruandesse2017!$F$30</c:f>
              <c:strCache>
                <c:ptCount val="1"/>
                <c:pt idx="0">
                  <c:v>2017.a isheemilise insuldiga ravijuhud, kus on tehtud trombolüüs,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Aruandesse2017!$F$32:$F$52</c15:sqref>
                  </c15:fullRef>
                </c:ext>
              </c:extLst>
              <c:f>(Aruandesse2017!$F$32:$F$39,Aruandesse2017!$F$52)</c:f>
              <c:numCache>
                <c:formatCode>0%</c:formatCode>
                <c:ptCount val="9"/>
                <c:pt idx="0">
                  <c:v>0.1736111111111111</c:v>
                </c:pt>
                <c:pt idx="1">
                  <c:v>0.29710144927536231</c:v>
                </c:pt>
                <c:pt idx="2">
                  <c:v>0.22720125786163523</c:v>
                </c:pt>
                <c:pt idx="3">
                  <c:v>0.2153846153846154</c:v>
                </c:pt>
                <c:pt idx="4">
                  <c:v>0.20789473684210527</c:v>
                </c:pt>
                <c:pt idx="5">
                  <c:v>0.2442528735632184</c:v>
                </c:pt>
                <c:pt idx="6">
                  <c:v>0.19892473118279569</c:v>
                </c:pt>
                <c:pt idx="7">
                  <c:v>0.21840759678597516</c:v>
                </c:pt>
                <c:pt idx="8">
                  <c:v>7.9239302694136295E-3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55-4EB8-BE8F-232BE81E28DD}"/>
            </c:ext>
          </c:extLst>
        </c:ser>
        <c:ser>
          <c:idx val="0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Aruandesse2018!$A$32:$C$52</c15:sqref>
                  </c15:fullRef>
                </c:ext>
              </c:extLst>
              <c:f>(Aruandesse2018!$A$32:$C$39,Aruandesse2018!$A$52:$C$52)</c:f>
              <c:multiLvlStrCache>
                <c:ptCount val="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Aruandesse2017!$G$32:$G$52</c15:sqref>
                  </c15:fullRef>
                </c:ext>
              </c:extLst>
              <c:f>(Aruandesse2017!$G$32:$G$39,Aruandesse2017!$G$52)</c:f>
              <c:numCache>
                <c:formatCode>0%</c:formatCode>
                <c:ptCount val="9"/>
                <c:pt idx="0">
                  <c:v>0.18123471882640588</c:v>
                </c:pt>
                <c:pt idx="1">
                  <c:v>0.18123471882640588</c:v>
                </c:pt>
                <c:pt idx="2">
                  <c:v>0.18123471882640588</c:v>
                </c:pt>
                <c:pt idx="3">
                  <c:v>0.18123471882640588</c:v>
                </c:pt>
                <c:pt idx="4">
                  <c:v>0.18123471882640588</c:v>
                </c:pt>
                <c:pt idx="5">
                  <c:v>0.18123471882640588</c:v>
                </c:pt>
                <c:pt idx="6">
                  <c:v>0.18123471882640588</c:v>
                </c:pt>
                <c:pt idx="7">
                  <c:v>0.18123471882640588</c:v>
                </c:pt>
                <c:pt idx="8">
                  <c:v>0.18123471882640588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55-4EB8-BE8F-232BE81E2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0.35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6202500583956069E-2"/>
          <c:y val="0.86838516489786599"/>
          <c:w val="0.97856174749703728"/>
          <c:h val="0.1177017916238731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734882149632287E-2"/>
          <c:y val="3.1212350029721489E-2"/>
          <c:w val="0.83281808661304446"/>
          <c:h val="0.373348647923200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Aruandesse2018!$F$55</c:f>
              <c:strCache>
                <c:ptCount val="1"/>
                <c:pt idx="0">
                  <c:v>2018.a isheemilise insuldiga ravijuhud, kus on tehtud trombektoomia,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B249-42BA-BB7D-DE711CC1888F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B249-42BA-BB7D-DE711CC1888F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Aruandesse2018!$F$57:$F$77</c15:sqref>
                  </c15:fullRef>
                </c:ext>
              </c:extLst>
              <c:f>(Aruandesse2018!$F$57:$F$60,Aruandesse2018!$F$64)</c:f>
              <c:numCache>
                <c:formatCode>0%</c:formatCode>
                <c:ptCount val="5"/>
                <c:pt idx="0">
                  <c:v>6.2761506276150625E-2</c:v>
                </c:pt>
                <c:pt idx="1">
                  <c:v>3.7267080745341616E-2</c:v>
                </c:pt>
                <c:pt idx="2">
                  <c:v>5.2499999999999998E-2</c:v>
                </c:pt>
                <c:pt idx="3">
                  <c:v>2.1739130434782609E-3</c:v>
                </c:pt>
                <c:pt idx="4">
                  <c:v>7.0671378091872788E-4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9-42BA-BB7D-DE711CC18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8000864"/>
        <c:axId val="198001424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Aruandesse2018!$G$57:$G$77</c15:sqref>
                  </c15:fullRef>
                </c:ext>
              </c:extLst>
              <c:f>(Aruandesse2018!$G$57:$G$60,Aruandesse2018!$G$64)</c:f>
              <c:numCache>
                <c:formatCode>0%</c:formatCode>
                <c:ptCount val="5"/>
                <c:pt idx="0">
                  <c:v>2.0062695924764892E-2</c:v>
                </c:pt>
                <c:pt idx="1">
                  <c:v>2.0062695924764892E-2</c:v>
                </c:pt>
                <c:pt idx="2">
                  <c:v>2.0062695924764892E-2</c:v>
                </c:pt>
                <c:pt idx="3">
                  <c:v>2.0062695924764892E-2</c:v>
                </c:pt>
                <c:pt idx="4">
                  <c:v>2.0062695924764892E-2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49-42BA-BB7D-DE711CC1888F}"/>
            </c:ext>
          </c:extLst>
        </c:ser>
        <c:ser>
          <c:idx val="0"/>
          <c:order val="2"/>
          <c:tx>
            <c:strRef>
              <c:f>Aruandesse2017!$F$55</c:f>
              <c:strCache>
                <c:ptCount val="1"/>
                <c:pt idx="0">
                  <c:v>2017.a isheemilise insuldiga ravijuhud, kus on tehtud trombektoomia,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Aruandesse2017!$F$57:$F$77</c15:sqref>
                  </c15:fullRef>
                </c:ext>
              </c:extLst>
              <c:f>(Aruandesse2017!$F$57:$F$60,Aruandesse2017!$F$64)</c:f>
              <c:numCache>
                <c:formatCode>0%</c:formatCode>
                <c:ptCount val="5"/>
                <c:pt idx="0">
                  <c:v>3.7499999999999999E-2</c:v>
                </c:pt>
                <c:pt idx="1">
                  <c:v>1.8115942028985508E-2</c:v>
                </c:pt>
                <c:pt idx="2">
                  <c:v>2.9088050314465409E-2</c:v>
                </c:pt>
                <c:pt idx="3">
                  <c:v>8.7912087912087912E-3</c:v>
                </c:pt>
                <c:pt idx="4">
                  <c:v>2.9218407596785976E-3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E-432A-B555-1CEA45DEF93B}"/>
            </c:ext>
          </c:extLst>
        </c:ser>
        <c:ser>
          <c:idx val="1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Aruandesse2018!$A$57:$C$77</c15:sqref>
                  </c15:fullRef>
                </c:ext>
              </c:extLst>
              <c:f>(Aruandesse2018!$A$57:$C$60,Aruandesse2018!$A$64:$C$64)</c:f>
              <c:multiLvlStrCache>
                <c:ptCount val="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Aruandesse2017!$G$57:$G$77</c15:sqref>
                  </c15:fullRef>
                </c:ext>
              </c:extLst>
              <c:f>(Aruandesse2017!$G$57:$G$60,Aruandesse2017!$G$64)</c:f>
              <c:numCache>
                <c:formatCode>0%</c:formatCode>
                <c:ptCount val="5"/>
                <c:pt idx="0">
                  <c:v>1.2530562347188265E-2</c:v>
                </c:pt>
                <c:pt idx="1">
                  <c:v>1.2530562347188265E-2</c:v>
                </c:pt>
                <c:pt idx="2">
                  <c:v>1.2530562347188265E-2</c:v>
                </c:pt>
                <c:pt idx="3">
                  <c:v>1.2530562347188265E-2</c:v>
                </c:pt>
                <c:pt idx="4">
                  <c:v>1.2530562347188265E-2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EE-432A-B555-1CEA45DEF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0864"/>
        <c:axId val="198001424"/>
      </c:lineChart>
      <c:catAx>
        <c:axId val="1980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1424"/>
        <c:crosses val="autoZero"/>
        <c:auto val="1"/>
        <c:lblAlgn val="ctr"/>
        <c:lblOffset val="100"/>
        <c:noMultiLvlLbl val="0"/>
      </c:catAx>
      <c:valAx>
        <c:axId val="198001424"/>
        <c:scaling>
          <c:orientation val="minMax"/>
          <c:max val="7.0000000000000007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8000864"/>
        <c:crosses val="autoZero"/>
        <c:crossBetween val="between"/>
        <c:majorUnit val="1.0000000000000002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93108317600651E-2"/>
          <c:y val="0.82525796929874173"/>
          <c:w val="0.94838348795509475"/>
          <c:h val="0.1607516394027727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38100</xdr:colOff>
      <xdr:row>25</xdr:row>
      <xdr:rowOff>160020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362995-FEEA-4579-B860-7E24F38386AF}"/>
            </a:ext>
          </a:extLst>
        </xdr:cNvPr>
        <xdr:cNvSpPr/>
      </xdr:nvSpPr>
      <xdr:spPr>
        <a:xfrm>
          <a:off x="0" y="28575"/>
          <a:ext cx="4914900" cy="48939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3:  Isheemilise insuldiga patsientide osakaal, kellel on tehtud rekanaliseeriv protseduur (trombolüüs või trombektoomia).</a:t>
          </a:r>
        </a:p>
        <a:p>
          <a:pPr algn="l"/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Isheemilise insuldiga patsientide osakaal, kellel on tehtud rekanaliseeri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protseduur (trombolüüs või trombektoomia)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: 01.01-31.12.2019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(tervishoiuteenuse tüüp 2)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RHK I63.0-I63.9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Trombolüüsi kood: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212R </a:t>
          </a:r>
        </a:p>
        <a:p>
          <a:pPr algn="l"/>
          <a:r>
            <a:rPr lang="et-EE" sz="1200" b="0" i="0" u="sng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Trombektoomia: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7811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alates 19. eluaastast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 lähevad patsientide erakorraliselt hospitaliseeritud statsionaarse ravi ravijuhud (vältimatud ravijuhud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Valemisse ei kuulu ravijuhud, kus patsient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pole haiglasse sissekirjutatud - raviarve kestvus ≤1 päev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v.a. 1 päeva juhud, kui tehakse rek. protseduur.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isheemilise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insuldiga ravijuhtude ja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patsientide osakaalu, kui on tehtud rekanaliseeriv prosteduur (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 ja/või trombektoomia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Eesmärk 30%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  <a:p>
          <a:pPr algn="l"/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144992</xdr:colOff>
      <xdr:row>0</xdr:row>
      <xdr:rowOff>69851</xdr:rowOff>
    </xdr:from>
    <xdr:to>
      <xdr:col>19</xdr:col>
      <xdr:colOff>468843</xdr:colOff>
      <xdr:row>26</xdr:row>
      <xdr:rowOff>69851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D5667D-1760-4CCB-81D6-6E6F67387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29</xdr:row>
      <xdr:rowOff>0</xdr:rowOff>
    </xdr:from>
    <xdr:to>
      <xdr:col>21</xdr:col>
      <xdr:colOff>523876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91A2F7-93D4-4E8A-A29B-5F85BB12B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183093</xdr:colOff>
      <xdr:row>28</xdr:row>
      <xdr:rowOff>170392</xdr:rowOff>
    </xdr:from>
    <xdr:to>
      <xdr:col>13</xdr:col>
      <xdr:colOff>606425</xdr:colOff>
      <xdr:row>53</xdr:row>
      <xdr:rowOff>84667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399F5E-6FE7-4F10-B1DA-381CE4013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276226</xdr:colOff>
      <xdr:row>55</xdr:row>
      <xdr:rowOff>19051</xdr:rowOff>
    </xdr:from>
    <xdr:to>
      <xdr:col>13</xdr:col>
      <xdr:colOff>485775</xdr:colOff>
      <xdr:row>78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028E94-2E21-40AD-8747-6D2AD1044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333374</xdr:colOff>
      <xdr:row>79</xdr:row>
      <xdr:rowOff>304800</xdr:rowOff>
    </xdr:from>
    <xdr:to>
      <xdr:col>13</xdr:col>
      <xdr:colOff>504825</xdr:colOff>
      <xdr:row>102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3AB433-DCCE-443E-82A8-B383DFB99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180975</xdr:rowOff>
    </xdr:from>
    <xdr:to>
      <xdr:col>8</xdr:col>
      <xdr:colOff>466725</xdr:colOff>
      <xdr:row>27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8625" y="180975"/>
          <a:ext cx="4914900" cy="5067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3:  Isheemilise insuldiga patsientide osakaal, kellel on tehtud rekanaliseeriv protseduur (trombolüüs või trombektoomia).</a:t>
          </a:r>
        </a:p>
        <a:p>
          <a:pPr algn="l"/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Isheemilise insuldiga patsientide osakaal, kellel on tehtud rekanaliseeri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protseduur (trombolüüs või trombektoomia)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: 01.01.–31.12.2018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(tervishoiuteenuse tüüp 2)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RHK I63.0-I63.9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Trombolüüsi kood: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212R </a:t>
          </a:r>
        </a:p>
        <a:p>
          <a:pPr algn="l"/>
          <a:r>
            <a:rPr lang="et-EE" sz="1200" b="0" i="0" u="sng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Trombektoomia: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7811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alates 19. eluaastast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 lähevad patsiendid, kes on erakorraliselt hospitaliseeritud statsionaarsele ravile. Valemisse ei kuulu patsiendid, kes pole haiglasse sissekirjutatud - raviarve kestvus ≤1 päev. 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ravijuhtu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eraldi juhtumiks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isheemilise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insuldiga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patsientide osakaalu, kellel on tehtud rekanaliseeriv protseduur (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 või trombektoomia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Eesmärk: 30%.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1</xdr:row>
      <xdr:rowOff>57150</xdr:rowOff>
    </xdr:from>
    <xdr:to>
      <xdr:col>19</xdr:col>
      <xdr:colOff>552450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CEADBC-E715-40A9-AF70-9BC6994F1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29</xdr:row>
      <xdr:rowOff>0</xdr:rowOff>
    </xdr:from>
    <xdr:to>
      <xdr:col>21</xdr:col>
      <xdr:colOff>523876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6823F2-17F9-47CA-9B47-62C737B22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409576</xdr:colOff>
      <xdr:row>28</xdr:row>
      <xdr:rowOff>180976</xdr:rowOff>
    </xdr:from>
    <xdr:to>
      <xdr:col>14</xdr:col>
      <xdr:colOff>219075</xdr:colOff>
      <xdr:row>53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277EDA-7DAE-4404-AD07-B8FDA1B65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276226</xdr:colOff>
      <xdr:row>55</xdr:row>
      <xdr:rowOff>19051</xdr:rowOff>
    </xdr:from>
    <xdr:to>
      <xdr:col>13</xdr:col>
      <xdr:colOff>485775</xdr:colOff>
      <xdr:row>78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2AC088-1E38-4E7C-A877-312E2C548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333374</xdr:colOff>
      <xdr:row>79</xdr:row>
      <xdr:rowOff>304800</xdr:rowOff>
    </xdr:from>
    <xdr:to>
      <xdr:col>13</xdr:col>
      <xdr:colOff>504825</xdr:colOff>
      <xdr:row>102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83CCCC-8CB1-45E1-903C-E6F1DEDE8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8</xdr:col>
      <xdr:colOff>38100</xdr:colOff>
      <xdr:row>26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276C162-20C9-40FD-A9B4-36AC743864C3}"/>
            </a:ext>
          </a:extLst>
        </xdr:cNvPr>
        <xdr:cNvSpPr/>
      </xdr:nvSpPr>
      <xdr:spPr>
        <a:xfrm>
          <a:off x="0" y="26670"/>
          <a:ext cx="4914900" cy="4732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3:  Isheemilise insuldiga patsientide osakaal, kellel on tehtud rekanaliseeriv protseduur (trombolüüs või trombektoomia).</a:t>
          </a:r>
        </a:p>
        <a:p>
          <a:pPr algn="l"/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Isheemilise insuldiga patsientide osakaal, kellel on tehtud rekanaliseeri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v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protseduur (trombolüüs või trombektoomia)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: 01.01-31.12.2017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(tervishoiuteenuse tüüp 2)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RHK I63.0-I63.9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Trombolüüsi kood: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212R </a:t>
          </a:r>
        </a:p>
        <a:p>
          <a:pPr algn="l"/>
          <a:r>
            <a:rPr lang="et-EE" sz="1200" b="0" i="0" u="sng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Trombektoomia: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7811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alates 19. eluaastast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Arvesse lähevad patsiendid, kes on erakorraliselt hospitaliseeritud statsionaarsele ravile. Valemisse ei kuulu patsiendid, kes pole haiglasse sissekirjutatud - raviarve kestvus ≤1 päev. </a:t>
          </a:r>
        </a:p>
        <a:p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korduval insulti haigestumisel loetakse iga ravijuhtu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eraldi juhtumiks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isheemilise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insuldiga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patsientide osakaalu, kellel on tehtud rekanaliseeriv prosteduur (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trombolüüs või trombektoomia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  <a:p>
          <a:pPr algn="l"/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1</xdr:row>
      <xdr:rowOff>57149</xdr:rowOff>
    </xdr:from>
    <xdr:to>
      <xdr:col>21</xdr:col>
      <xdr:colOff>457200</xdr:colOff>
      <xdr:row>28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84B45F-FFFD-40BD-95A6-6073E5E49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29</xdr:row>
      <xdr:rowOff>0</xdr:rowOff>
    </xdr:from>
    <xdr:to>
      <xdr:col>21</xdr:col>
      <xdr:colOff>523876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6958BF-6A27-4C00-B453-3DA04D01B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352426</xdr:colOff>
      <xdr:row>28</xdr:row>
      <xdr:rowOff>85726</xdr:rowOff>
    </xdr:from>
    <xdr:to>
      <xdr:col>14</xdr:col>
      <xdr:colOff>161925</xdr:colOff>
      <xdr:row>53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661166-6FE1-4BD1-BF62-957164DB1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276226</xdr:colOff>
      <xdr:row>55</xdr:row>
      <xdr:rowOff>19051</xdr:rowOff>
    </xdr:from>
    <xdr:to>
      <xdr:col>11</xdr:col>
      <xdr:colOff>76201</xdr:colOff>
      <xdr:row>78</xdr:row>
      <xdr:rowOff>95251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ED283F-67E1-4F08-A4C0-FB68628A4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333374</xdr:colOff>
      <xdr:row>79</xdr:row>
      <xdr:rowOff>304800</xdr:rowOff>
    </xdr:from>
    <xdr:to>
      <xdr:col>11</xdr:col>
      <xdr:colOff>295275</xdr:colOff>
      <xdr:row>102</xdr:row>
      <xdr:rowOff>152399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3C071C-1BFC-4806-86E7-BA6927C99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</xdr:row>
      <xdr:rowOff>123825</xdr:rowOff>
    </xdr:from>
    <xdr:to>
      <xdr:col>20</xdr:col>
      <xdr:colOff>238125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25CA49-5FB6-441E-82C2-BCBCCA3B1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</xdr:row>
      <xdr:rowOff>123825</xdr:rowOff>
    </xdr:from>
    <xdr:to>
      <xdr:col>20</xdr:col>
      <xdr:colOff>238125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F1066-833D-430C-8CD3-5A0C5825FEF6}">
  <dimension ref="A1:AC36"/>
  <sheetViews>
    <sheetView workbookViewId="0">
      <selection activeCell="F29" sqref="F29"/>
    </sheetView>
  </sheetViews>
  <sheetFormatPr defaultRowHeight="14.5" x14ac:dyDescent="0.35"/>
  <sheetData>
    <row r="1" spans="1:7" ht="15" customHeight="1" x14ac:dyDescent="0.35">
      <c r="A1" s="44"/>
      <c r="B1" s="44"/>
      <c r="C1" s="44"/>
      <c r="D1" s="44"/>
      <c r="E1" s="44"/>
      <c r="F1" s="44"/>
      <c r="G1" s="44"/>
    </row>
    <row r="2" spans="1:7" ht="15" customHeight="1" x14ac:dyDescent="0.35">
      <c r="A2" s="44"/>
      <c r="B2" s="44"/>
      <c r="C2" s="44"/>
      <c r="D2" s="44"/>
      <c r="E2" s="44"/>
      <c r="F2" s="44"/>
      <c r="G2" s="44"/>
    </row>
    <row r="3" spans="1:7" ht="15" customHeight="1" x14ac:dyDescent="0.35">
      <c r="A3" s="44"/>
      <c r="B3" s="44"/>
      <c r="C3" s="44"/>
      <c r="D3" s="44"/>
      <c r="E3" s="44"/>
      <c r="F3" s="44"/>
      <c r="G3" s="44"/>
    </row>
    <row r="4" spans="1:7" ht="15" customHeight="1" x14ac:dyDescent="0.35">
      <c r="A4" s="44"/>
      <c r="B4" s="44"/>
      <c r="C4" s="44"/>
      <c r="D4" s="44"/>
      <c r="E4" s="44"/>
      <c r="F4" s="44"/>
      <c r="G4" s="44"/>
    </row>
    <row r="5" spans="1:7" ht="15" customHeight="1" x14ac:dyDescent="0.35">
      <c r="A5" s="44"/>
      <c r="B5" s="44"/>
      <c r="C5" s="44"/>
      <c r="D5" s="44"/>
      <c r="E5" s="44"/>
      <c r="F5" s="44"/>
      <c r="G5" s="44"/>
    </row>
    <row r="6" spans="1:7" ht="15" customHeight="1" x14ac:dyDescent="0.35">
      <c r="A6" s="44"/>
      <c r="B6" s="44"/>
      <c r="C6" s="44"/>
      <c r="D6" s="44"/>
      <c r="E6" s="44"/>
      <c r="F6" s="44"/>
      <c r="G6" s="44"/>
    </row>
    <row r="7" spans="1:7" ht="15" customHeight="1" x14ac:dyDescent="0.35">
      <c r="A7" s="44"/>
      <c r="B7" s="44"/>
      <c r="C7" s="44"/>
      <c r="D7" s="44"/>
      <c r="E7" s="44"/>
      <c r="F7" s="44"/>
      <c r="G7" s="44"/>
    </row>
    <row r="8" spans="1:7" ht="15" customHeight="1" x14ac:dyDescent="0.35">
      <c r="A8" s="44"/>
      <c r="B8" s="44"/>
      <c r="C8" s="44"/>
      <c r="D8" s="44"/>
      <c r="E8" s="44"/>
      <c r="F8" s="44"/>
      <c r="G8" s="44"/>
    </row>
    <row r="9" spans="1:7" ht="15" customHeight="1" x14ac:dyDescent="0.35">
      <c r="A9" s="44"/>
      <c r="B9" s="44"/>
      <c r="C9" s="44"/>
      <c r="D9" s="44"/>
      <c r="E9" s="44"/>
      <c r="F9" s="44"/>
      <c r="G9" s="44"/>
    </row>
    <row r="10" spans="1:7" ht="15" customHeight="1" x14ac:dyDescent="0.35">
      <c r="A10" s="44"/>
      <c r="B10" s="44"/>
      <c r="C10" s="44"/>
      <c r="D10" s="44"/>
      <c r="E10" s="44"/>
      <c r="F10" s="44"/>
      <c r="G10" s="44"/>
    </row>
    <row r="11" spans="1:7" ht="15" customHeight="1" x14ac:dyDescent="0.35">
      <c r="A11" s="44"/>
      <c r="B11" s="44"/>
      <c r="C11" s="44"/>
      <c r="D11" s="44"/>
      <c r="E11" s="44"/>
      <c r="F11" s="44"/>
      <c r="G11" s="44"/>
    </row>
    <row r="12" spans="1:7" ht="15" customHeight="1" x14ac:dyDescent="0.35">
      <c r="A12" s="44"/>
      <c r="B12" s="44"/>
      <c r="C12" s="44"/>
      <c r="D12" s="44"/>
      <c r="E12" s="44"/>
      <c r="F12" s="44"/>
      <c r="G12" s="44"/>
    </row>
    <row r="13" spans="1:7" ht="15" customHeight="1" x14ac:dyDescent="0.35">
      <c r="A13" s="44"/>
      <c r="B13" s="44"/>
      <c r="C13" s="44"/>
      <c r="D13" s="44"/>
      <c r="E13" s="44"/>
      <c r="F13" s="44"/>
      <c r="G13" s="44"/>
    </row>
    <row r="14" spans="1:7" ht="15" customHeight="1" x14ac:dyDescent="0.35">
      <c r="A14" s="44"/>
      <c r="B14" s="44"/>
      <c r="C14" s="44"/>
      <c r="D14" s="44"/>
      <c r="E14" s="44"/>
      <c r="F14" s="44"/>
      <c r="G14" s="44"/>
    </row>
    <row r="15" spans="1:7" ht="15" customHeight="1" x14ac:dyDescent="0.35">
      <c r="A15" s="44"/>
      <c r="B15" s="44"/>
      <c r="C15" s="44"/>
      <c r="D15" s="44"/>
      <c r="E15" s="44"/>
      <c r="F15" s="44"/>
      <c r="G15" s="44"/>
    </row>
    <row r="16" spans="1:7" ht="15" customHeight="1" x14ac:dyDescent="0.35">
      <c r="A16" s="44"/>
      <c r="B16" s="44"/>
      <c r="C16" s="44"/>
      <c r="D16" s="44"/>
      <c r="E16" s="44"/>
      <c r="F16" s="44"/>
      <c r="G16" s="44"/>
    </row>
    <row r="17" spans="1:29" ht="15" customHeight="1" x14ac:dyDescent="0.35">
      <c r="A17" s="44"/>
      <c r="B17" s="44"/>
      <c r="C17" s="44"/>
      <c r="D17" s="44"/>
      <c r="E17" s="44"/>
      <c r="F17" s="44"/>
      <c r="G17" s="44"/>
    </row>
    <row r="18" spans="1:29" ht="15" customHeight="1" x14ac:dyDescent="0.35">
      <c r="A18" s="44"/>
      <c r="B18" s="44"/>
      <c r="C18" s="44"/>
      <c r="D18" s="44"/>
      <c r="E18" s="44"/>
      <c r="F18" s="44"/>
      <c r="G18" s="44"/>
    </row>
    <row r="19" spans="1:29" ht="15" customHeight="1" x14ac:dyDescent="0.35">
      <c r="A19" s="44"/>
      <c r="B19" s="44"/>
      <c r="C19" s="44"/>
      <c r="D19" s="44"/>
      <c r="E19" s="44"/>
      <c r="F19" s="44"/>
      <c r="G19" s="44"/>
    </row>
    <row r="20" spans="1:29" ht="15" customHeight="1" x14ac:dyDescent="0.35">
      <c r="A20" s="44"/>
      <c r="B20" s="44"/>
      <c r="C20" s="44"/>
      <c r="D20" s="44"/>
      <c r="E20" s="44"/>
      <c r="F20" s="44"/>
      <c r="G20" s="44"/>
    </row>
    <row r="21" spans="1:29" ht="15" customHeight="1" x14ac:dyDescent="0.35">
      <c r="A21" s="44"/>
      <c r="B21" s="44"/>
      <c r="C21" s="44"/>
      <c r="D21" s="44"/>
      <c r="E21" s="44"/>
      <c r="F21" s="44"/>
      <c r="G21" s="44"/>
    </row>
    <row r="22" spans="1:29" ht="15" customHeight="1" x14ac:dyDescent="0.35">
      <c r="A22" s="44"/>
      <c r="B22" s="44"/>
      <c r="C22" s="44"/>
      <c r="D22" s="44"/>
      <c r="E22" s="44"/>
      <c r="F22" s="44"/>
      <c r="G22" s="44"/>
    </row>
    <row r="23" spans="1:29" ht="15" customHeight="1" x14ac:dyDescent="0.35">
      <c r="A23" s="44"/>
      <c r="B23" s="44"/>
      <c r="C23" s="44"/>
      <c r="D23" s="44"/>
      <c r="E23" s="44"/>
      <c r="F23" s="44"/>
      <c r="G23" s="44"/>
    </row>
    <row r="29" spans="1:29" ht="15" customHeight="1" x14ac:dyDescent="0.35">
      <c r="A29" s="16"/>
      <c r="B29" s="9"/>
      <c r="C29" s="9"/>
      <c r="D29" s="9"/>
      <c r="E29" s="9"/>
      <c r="F29" s="9"/>
      <c r="G29" s="9"/>
      <c r="H29" s="9"/>
    </row>
    <row r="30" spans="1:29" x14ac:dyDescent="0.35">
      <c r="A30" s="9"/>
      <c r="B30" s="9"/>
      <c r="C30" s="9"/>
      <c r="D30" s="9"/>
      <c r="E30" s="9"/>
      <c r="F30" s="9"/>
      <c r="G30" s="9"/>
      <c r="H30" s="9"/>
    </row>
    <row r="31" spans="1:29" x14ac:dyDescent="0.35">
      <c r="A31" s="9"/>
      <c r="B31" s="9"/>
      <c r="C31" s="9"/>
      <c r="D31" s="9"/>
      <c r="E31" s="9"/>
      <c r="F31" s="9"/>
      <c r="G31" s="9"/>
      <c r="H31" s="9"/>
    </row>
    <row r="32" spans="1:29" x14ac:dyDescent="0.35">
      <c r="A32" s="9"/>
      <c r="B32" s="9"/>
      <c r="C32" s="9"/>
      <c r="D32" s="9"/>
      <c r="E32" s="9"/>
      <c r="F32" s="9"/>
      <c r="G32" s="9"/>
      <c r="H32" s="9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35">
      <c r="A33" s="9"/>
      <c r="B33" s="9"/>
      <c r="C33" s="9"/>
      <c r="D33" s="9"/>
      <c r="E33" s="9"/>
      <c r="F33" s="9"/>
      <c r="G33" s="9"/>
      <c r="H33" s="9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x14ac:dyDescent="0.35">
      <c r="A34" s="9"/>
      <c r="B34" s="9"/>
      <c r="C34" s="9"/>
      <c r="D34" s="9"/>
      <c r="E34" s="9"/>
      <c r="F34" s="9"/>
      <c r="G34" s="9"/>
      <c r="H34" s="9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x14ac:dyDescent="0.35">
      <c r="A35" s="9"/>
      <c r="B35" s="9"/>
      <c r="C35" s="9"/>
      <c r="D35" s="9"/>
      <c r="E35" s="9"/>
      <c r="F35" s="9"/>
      <c r="G35" s="9"/>
      <c r="H35" s="9"/>
    </row>
    <row r="36" spans="1:29" x14ac:dyDescent="0.35">
      <c r="A36" s="9"/>
      <c r="B36" s="9"/>
      <c r="C36" s="9"/>
      <c r="D36" s="9"/>
      <c r="E36" s="9"/>
      <c r="F36" s="9"/>
      <c r="G36" s="9"/>
      <c r="H36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DAEF-E00C-4CCC-8C57-E1C6C77A8033}">
  <dimension ref="A1:S112"/>
  <sheetViews>
    <sheetView tabSelected="1" topLeftCell="A39" zoomScaleNormal="100" workbookViewId="0">
      <selection activeCell="F90" sqref="F90:F102"/>
    </sheetView>
  </sheetViews>
  <sheetFormatPr defaultRowHeight="14.5" x14ac:dyDescent="0.35"/>
  <cols>
    <col min="1" max="1" width="25.7265625" customWidth="1"/>
    <col min="3" max="3" width="11.453125" customWidth="1"/>
    <col min="4" max="4" width="17" customWidth="1"/>
    <col min="5" max="5" width="20.7265625" customWidth="1"/>
    <col min="6" max="6" width="23.54296875" customWidth="1"/>
    <col min="7" max="7" width="19.54296875" bestFit="1" customWidth="1"/>
    <col min="8" max="8" width="6.7265625" style="51" customWidth="1"/>
    <col min="9" max="9" width="11.81640625" style="51" customWidth="1"/>
    <col min="10" max="10" width="12" style="51" customWidth="1"/>
    <col min="11" max="14" width="9.1796875" style="51"/>
    <col min="15" max="19" width="9.1796875" style="49"/>
  </cols>
  <sheetData>
    <row r="1" spans="1:15" ht="15" customHeight="1" x14ac:dyDescent="0.35">
      <c r="A1" s="46" t="s">
        <v>95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8"/>
    </row>
    <row r="2" spans="1:15" ht="15" customHeight="1" x14ac:dyDescent="0.35">
      <c r="A2" s="5"/>
      <c r="B2" s="5"/>
      <c r="C2" s="5"/>
      <c r="D2" s="5"/>
      <c r="E2" s="5"/>
      <c r="F2" s="5"/>
      <c r="G2" s="5"/>
      <c r="H2" s="50"/>
      <c r="I2" s="50"/>
      <c r="J2" s="50"/>
      <c r="K2" s="50"/>
      <c r="L2" s="50"/>
      <c r="M2" s="50"/>
      <c r="N2" s="50"/>
      <c r="O2" s="48"/>
    </row>
    <row r="3" spans="1:15" ht="15.75" customHeight="1" x14ac:dyDescent="0.35">
      <c r="A3" s="62" t="s">
        <v>0</v>
      </c>
      <c r="B3" s="63"/>
      <c r="C3" s="66" t="s">
        <v>1</v>
      </c>
      <c r="D3" s="67" t="s">
        <v>79</v>
      </c>
      <c r="E3" s="67" t="s">
        <v>97</v>
      </c>
      <c r="F3" s="67" t="s">
        <v>96</v>
      </c>
      <c r="G3" s="75" t="s">
        <v>72</v>
      </c>
      <c r="H3" s="69"/>
      <c r="I3" s="71"/>
    </row>
    <row r="4" spans="1:15" ht="67.5" customHeight="1" x14ac:dyDescent="0.35">
      <c r="A4" s="64"/>
      <c r="B4" s="65"/>
      <c r="C4" s="66"/>
      <c r="D4" s="68"/>
      <c r="E4" s="68"/>
      <c r="F4" s="68"/>
      <c r="G4" s="76"/>
      <c r="H4" s="70"/>
      <c r="I4" s="72"/>
      <c r="J4" s="52" t="s">
        <v>33</v>
      </c>
      <c r="K4" s="52" t="s">
        <v>34</v>
      </c>
      <c r="L4" s="52" t="s">
        <v>35</v>
      </c>
      <c r="M4" s="52" t="s">
        <v>36</v>
      </c>
    </row>
    <row r="5" spans="1:15" x14ac:dyDescent="0.35">
      <c r="A5" s="62" t="s">
        <v>2</v>
      </c>
      <c r="B5" s="63"/>
      <c r="C5" s="53" t="s">
        <v>37</v>
      </c>
      <c r="D5" s="6">
        <v>740</v>
      </c>
      <c r="E5" s="6">
        <v>238</v>
      </c>
      <c r="F5" s="22">
        <f>E5/D5</f>
        <v>0.32162162162162161</v>
      </c>
      <c r="G5" s="17" t="str">
        <f>ROUND(J5*100,0)&amp;-ROUND(K5*100,0)&amp;"%"</f>
        <v>29-36%</v>
      </c>
      <c r="H5" s="54">
        <f t="shared" ref="H5:H25" si="0">$F$26</f>
        <v>0.2745888923363326</v>
      </c>
      <c r="I5" s="55">
        <v>0.3</v>
      </c>
      <c r="J5" s="54">
        <v>0.28896294789317767</v>
      </c>
      <c r="K5" s="54">
        <v>0.35612270522186756</v>
      </c>
      <c r="L5" s="54">
        <v>3.2658673728443943E-2</v>
      </c>
      <c r="M5" s="54">
        <v>3.4501083600245952E-2</v>
      </c>
    </row>
    <row r="6" spans="1:15" x14ac:dyDescent="0.35">
      <c r="A6" s="73"/>
      <c r="B6" s="74"/>
      <c r="C6" s="6" t="s">
        <v>38</v>
      </c>
      <c r="D6" s="6">
        <v>564</v>
      </c>
      <c r="E6" s="6">
        <v>193</v>
      </c>
      <c r="F6" s="22">
        <f t="shared" ref="F6:F26" si="1">E6/D6</f>
        <v>0.34219858156028371</v>
      </c>
      <c r="G6" s="17" t="str">
        <f t="shared" ref="G6:G26" si="2">ROUND(J6*100,0)&amp;-ROUND(K6*100,0)&amp;"%"</f>
        <v>30-38%</v>
      </c>
      <c r="H6" s="54">
        <f t="shared" si="0"/>
        <v>0.2745888923363326</v>
      </c>
      <c r="I6" s="55">
        <v>0.3</v>
      </c>
      <c r="J6" s="54">
        <v>0.30422855136657451</v>
      </c>
      <c r="K6" s="54">
        <v>0.38230366263267818</v>
      </c>
      <c r="L6" s="54">
        <v>3.7970030193709203E-2</v>
      </c>
      <c r="M6" s="54">
        <v>4.0105081072394466E-2</v>
      </c>
    </row>
    <row r="7" spans="1:15" x14ac:dyDescent="0.35">
      <c r="A7" s="64"/>
      <c r="B7" s="65"/>
      <c r="C7" s="14" t="s">
        <v>5</v>
      </c>
      <c r="D7" s="14">
        <f>SUM(D5:D6)</f>
        <v>1304</v>
      </c>
      <c r="E7" s="14">
        <f>SUM(E5:E6)</f>
        <v>431</v>
      </c>
      <c r="F7" s="23">
        <f t="shared" si="1"/>
        <v>0.33052147239263802</v>
      </c>
      <c r="G7" s="18" t="str">
        <f t="shared" si="2"/>
        <v>31-36%</v>
      </c>
      <c r="H7" s="54">
        <f t="shared" si="0"/>
        <v>0.2745888923363326</v>
      </c>
      <c r="I7" s="55">
        <v>0.3</v>
      </c>
      <c r="J7" s="54">
        <v>0.30552042091884191</v>
      </c>
      <c r="K7" s="54">
        <v>0.35651812182847514</v>
      </c>
      <c r="L7" s="54">
        <v>2.500105147379611E-2</v>
      </c>
      <c r="M7" s="54">
        <v>2.5996649435837127E-2</v>
      </c>
    </row>
    <row r="8" spans="1:15" x14ac:dyDescent="0.35">
      <c r="A8" s="62" t="s">
        <v>25</v>
      </c>
      <c r="B8" s="63"/>
      <c r="C8" s="6" t="s">
        <v>39</v>
      </c>
      <c r="D8" s="6">
        <v>508</v>
      </c>
      <c r="E8" s="6">
        <v>164</v>
      </c>
      <c r="F8" s="22">
        <f t="shared" si="1"/>
        <v>0.32283464566929132</v>
      </c>
      <c r="G8" s="17" t="str">
        <f t="shared" si="2"/>
        <v>28-36%</v>
      </c>
      <c r="H8" s="54">
        <f t="shared" si="0"/>
        <v>0.2745888923363326</v>
      </c>
      <c r="I8" s="55">
        <v>0.3</v>
      </c>
      <c r="J8" s="54">
        <v>0.28363670680091474</v>
      </c>
      <c r="K8" s="54">
        <v>0.36469188715984752</v>
      </c>
      <c r="L8" s="54">
        <v>3.9197938868376581E-2</v>
      </c>
      <c r="M8" s="54">
        <v>4.1857241490556196E-2</v>
      </c>
    </row>
    <row r="9" spans="1:15" x14ac:dyDescent="0.35">
      <c r="A9" s="73"/>
      <c r="B9" s="74"/>
      <c r="C9" s="6" t="s">
        <v>40</v>
      </c>
      <c r="D9" s="6">
        <v>371</v>
      </c>
      <c r="E9" s="6">
        <v>98</v>
      </c>
      <c r="F9" s="22">
        <f t="shared" si="1"/>
        <v>0.26415094339622641</v>
      </c>
      <c r="G9" s="17" t="str">
        <f t="shared" si="2"/>
        <v>22-31%</v>
      </c>
      <c r="H9" s="54">
        <f t="shared" si="0"/>
        <v>0.2745888923363326</v>
      </c>
      <c r="I9" s="55">
        <v>0.3</v>
      </c>
      <c r="J9" s="54">
        <v>0.22187082435086095</v>
      </c>
      <c r="K9" s="54">
        <v>0.31126511039237004</v>
      </c>
      <c r="L9" s="54">
        <v>4.2280119045365466E-2</v>
      </c>
      <c r="M9" s="54">
        <v>4.7114166996143625E-2</v>
      </c>
    </row>
    <row r="10" spans="1:15" x14ac:dyDescent="0.35">
      <c r="A10" s="73"/>
      <c r="B10" s="74"/>
      <c r="C10" s="6" t="s">
        <v>41</v>
      </c>
      <c r="D10" s="6">
        <v>372</v>
      </c>
      <c r="E10" s="6">
        <v>141</v>
      </c>
      <c r="F10" s="22">
        <f t="shared" si="1"/>
        <v>0.37903225806451613</v>
      </c>
      <c r="G10" s="17" t="str">
        <f t="shared" si="2"/>
        <v>33-43%</v>
      </c>
      <c r="H10" s="54">
        <f t="shared" si="0"/>
        <v>0.2745888923363326</v>
      </c>
      <c r="I10" s="55">
        <v>0.3</v>
      </c>
      <c r="J10" s="54">
        <v>0.33120550941048449</v>
      </c>
      <c r="K10" s="54">
        <v>0.42933180857861086</v>
      </c>
      <c r="L10" s="54">
        <v>4.7826748654031637E-2</v>
      </c>
      <c r="M10" s="54">
        <v>5.0299550514094737E-2</v>
      </c>
    </row>
    <row r="11" spans="1:15" x14ac:dyDescent="0.35">
      <c r="A11" s="73"/>
      <c r="B11" s="74"/>
      <c r="C11" s="6" t="s">
        <v>42</v>
      </c>
      <c r="D11" s="6">
        <v>192</v>
      </c>
      <c r="E11" s="6">
        <v>40</v>
      </c>
      <c r="F11" s="22">
        <f t="shared" si="1"/>
        <v>0.20833333333333334</v>
      </c>
      <c r="G11" s="17" t="str">
        <f t="shared" si="2"/>
        <v>16-27%</v>
      </c>
      <c r="H11" s="54">
        <f t="shared" si="0"/>
        <v>0.2745888923363326</v>
      </c>
      <c r="I11" s="55">
        <v>0.3</v>
      </c>
      <c r="J11" s="54">
        <v>0.15688924294365295</v>
      </c>
      <c r="K11" s="54">
        <v>0.2712195466526432</v>
      </c>
      <c r="L11" s="54">
        <v>5.1444090389680397E-2</v>
      </c>
      <c r="M11" s="54">
        <v>6.2886213319309853E-2</v>
      </c>
    </row>
    <row r="12" spans="1:15" x14ac:dyDescent="0.35">
      <c r="A12" s="64"/>
      <c r="B12" s="65"/>
      <c r="C12" s="31" t="s">
        <v>10</v>
      </c>
      <c r="D12" s="14">
        <f>SUM(D8:D11)</f>
        <v>1443</v>
      </c>
      <c r="E12" s="14">
        <f>SUM(E8:E11)</f>
        <v>443</v>
      </c>
      <c r="F12" s="23">
        <f t="shared" si="1"/>
        <v>0.306999306999307</v>
      </c>
      <c r="G12" s="18" t="str">
        <f t="shared" si="2"/>
        <v>28-33%</v>
      </c>
      <c r="H12" s="54">
        <f t="shared" si="0"/>
        <v>0.2745888923363326</v>
      </c>
      <c r="I12" s="55">
        <v>0.3</v>
      </c>
      <c r="J12" s="54">
        <v>0.28373932564192739</v>
      </c>
      <c r="K12" s="54">
        <v>0.33128414315828542</v>
      </c>
      <c r="L12" s="54">
        <v>2.3259981357379611E-2</v>
      </c>
      <c r="M12" s="54">
        <v>2.4284836158978418E-2</v>
      </c>
    </row>
    <row r="13" spans="1:15" x14ac:dyDescent="0.35">
      <c r="A13" s="62" t="s">
        <v>24</v>
      </c>
      <c r="B13" s="63"/>
      <c r="C13" s="6" t="s">
        <v>43</v>
      </c>
      <c r="D13" s="6">
        <v>12</v>
      </c>
      <c r="E13" s="6">
        <v>4</v>
      </c>
      <c r="F13" s="22">
        <f t="shared" si="1"/>
        <v>0.33333333333333331</v>
      </c>
      <c r="G13" s="17" t="str">
        <f t="shared" si="2"/>
        <v>14-61%</v>
      </c>
      <c r="H13" s="54">
        <f t="shared" si="0"/>
        <v>0.2745888923363326</v>
      </c>
      <c r="I13" s="55">
        <v>0.3</v>
      </c>
      <c r="J13" s="54">
        <v>0.13812034015860272</v>
      </c>
      <c r="K13" s="54">
        <v>0.60937741310828419</v>
      </c>
      <c r="L13" s="54">
        <v>0.19521299317473059</v>
      </c>
      <c r="M13" s="54">
        <v>0.27604407977495088</v>
      </c>
    </row>
    <row r="14" spans="1:15" x14ac:dyDescent="0.35">
      <c r="A14" s="73"/>
      <c r="B14" s="74"/>
      <c r="C14" s="6" t="s">
        <v>44</v>
      </c>
      <c r="D14" s="6">
        <v>34</v>
      </c>
      <c r="E14" s="6">
        <v>0</v>
      </c>
      <c r="F14" s="60">
        <v>0</v>
      </c>
      <c r="G14" s="60" t="s">
        <v>78</v>
      </c>
      <c r="H14" s="54">
        <f t="shared" si="0"/>
        <v>0.2745888923363326</v>
      </c>
      <c r="I14" s="55">
        <v>0.3</v>
      </c>
      <c r="J14" s="54">
        <v>2.6426055618500271E-12</v>
      </c>
      <c r="K14" s="54">
        <v>0.10151418330939797</v>
      </c>
      <c r="L14" s="54">
        <v>-2.6426055618500271E-12</v>
      </c>
      <c r="M14" s="54">
        <v>0.10151418330939797</v>
      </c>
    </row>
    <row r="15" spans="1:15" x14ac:dyDescent="0.35">
      <c r="A15" s="73"/>
      <c r="B15" s="74"/>
      <c r="C15" s="6" t="s">
        <v>45</v>
      </c>
      <c r="D15" s="6">
        <v>38</v>
      </c>
      <c r="E15" s="6">
        <v>0</v>
      </c>
      <c r="F15" s="60">
        <v>0</v>
      </c>
      <c r="G15" s="60" t="s">
        <v>78</v>
      </c>
      <c r="H15" s="54">
        <f t="shared" si="0"/>
        <v>0.2745888923363326</v>
      </c>
      <c r="I15" s="55">
        <v>0.3</v>
      </c>
      <c r="J15" s="54">
        <v>2.3899751208690898E-12</v>
      </c>
      <c r="K15" s="54">
        <v>9.1809529211372434E-2</v>
      </c>
      <c r="L15" s="54">
        <v>-2.3899751208690898E-12</v>
      </c>
      <c r="M15" s="54">
        <v>9.1809529211372434E-2</v>
      </c>
    </row>
    <row r="16" spans="1:15" x14ac:dyDescent="0.35">
      <c r="A16" s="73"/>
      <c r="B16" s="74"/>
      <c r="C16" s="6" t="s">
        <v>46</v>
      </c>
      <c r="D16" s="6">
        <v>65</v>
      </c>
      <c r="E16" s="6">
        <v>5</v>
      </c>
      <c r="F16" s="22">
        <f t="shared" si="1"/>
        <v>7.6923076923076927E-2</v>
      </c>
      <c r="G16" s="17" t="str">
        <f t="shared" si="2"/>
        <v>3-17%</v>
      </c>
      <c r="H16" s="54">
        <f t="shared" si="0"/>
        <v>0.2745888923363326</v>
      </c>
      <c r="I16" s="55">
        <v>0.3</v>
      </c>
      <c r="J16" s="54">
        <v>3.3303555823185838E-2</v>
      </c>
      <c r="K16" s="54">
        <v>0.16775909711082293</v>
      </c>
      <c r="L16" s="54">
        <v>4.361952109989109E-2</v>
      </c>
      <c r="M16" s="54">
        <v>9.0836020187746003E-2</v>
      </c>
    </row>
    <row r="17" spans="1:13" x14ac:dyDescent="0.35">
      <c r="A17" s="73"/>
      <c r="B17" s="74"/>
      <c r="C17" s="6" t="s">
        <v>47</v>
      </c>
      <c r="D17" s="6">
        <v>44</v>
      </c>
      <c r="E17" s="6">
        <v>0</v>
      </c>
      <c r="F17" s="60">
        <v>0</v>
      </c>
      <c r="G17" s="60" t="s">
        <v>78</v>
      </c>
      <c r="H17" s="54">
        <f t="shared" si="0"/>
        <v>0.2745888923363326</v>
      </c>
      <c r="I17" s="55">
        <v>0.3</v>
      </c>
      <c r="J17" s="54">
        <v>2.0902381195276448E-12</v>
      </c>
      <c r="K17" s="54">
        <v>8.0295303502453896E-2</v>
      </c>
      <c r="L17" s="54">
        <v>-2.0902381195276448E-12</v>
      </c>
      <c r="M17" s="54">
        <v>8.0295303502453896E-2</v>
      </c>
    </row>
    <row r="18" spans="1:13" x14ac:dyDescent="0.35">
      <c r="A18" s="73"/>
      <c r="B18" s="74"/>
      <c r="C18" s="6" t="s">
        <v>48</v>
      </c>
      <c r="D18" s="6">
        <v>24</v>
      </c>
      <c r="E18" s="6">
        <v>0</v>
      </c>
      <c r="F18" s="60">
        <v>0</v>
      </c>
      <c r="G18" s="60" t="s">
        <v>78</v>
      </c>
      <c r="H18" s="54">
        <f t="shared" si="0"/>
        <v>0.2745888923363326</v>
      </c>
      <c r="I18" s="55">
        <v>0.3</v>
      </c>
      <c r="J18" s="54">
        <v>3.5917681259732098E-12</v>
      </c>
      <c r="K18" s="54">
        <v>0.13797572108704653</v>
      </c>
      <c r="L18" s="54">
        <v>-3.5917681259732098E-12</v>
      </c>
      <c r="M18" s="54">
        <v>0.13797572108704653</v>
      </c>
    </row>
    <row r="19" spans="1:13" x14ac:dyDescent="0.35">
      <c r="A19" s="73"/>
      <c r="B19" s="74"/>
      <c r="C19" s="6" t="s">
        <v>49</v>
      </c>
      <c r="D19" s="6">
        <v>41</v>
      </c>
      <c r="E19" s="6">
        <v>0</v>
      </c>
      <c r="F19" s="60">
        <v>0</v>
      </c>
      <c r="G19" s="60" t="s">
        <v>78</v>
      </c>
      <c r="H19" s="54">
        <f t="shared" si="0"/>
        <v>0.2745888923363326</v>
      </c>
      <c r="I19" s="55">
        <v>0.3</v>
      </c>
      <c r="J19" s="54">
        <v>2.2300800583861882E-12</v>
      </c>
      <c r="K19" s="54">
        <v>8.5667251711663575E-2</v>
      </c>
      <c r="L19" s="54">
        <v>-2.2300800583861882E-12</v>
      </c>
      <c r="M19" s="54">
        <v>8.5667251711663575E-2</v>
      </c>
    </row>
    <row r="20" spans="1:13" x14ac:dyDescent="0.35">
      <c r="A20" s="73"/>
      <c r="B20" s="74"/>
      <c r="C20" s="6" t="s">
        <v>50</v>
      </c>
      <c r="D20" s="6">
        <v>25</v>
      </c>
      <c r="E20" s="6">
        <v>0</v>
      </c>
      <c r="F20" s="60">
        <v>0</v>
      </c>
      <c r="G20" s="60" t="s">
        <v>78</v>
      </c>
      <c r="H20" s="54">
        <f t="shared" si="0"/>
        <v>0.2745888923363326</v>
      </c>
      <c r="I20" s="55">
        <v>0.3</v>
      </c>
      <c r="J20" s="54">
        <v>3.4672331607560688E-12</v>
      </c>
      <c r="K20" s="54">
        <v>0.1331917815275491</v>
      </c>
      <c r="L20" s="54">
        <v>-3.4672331607560688E-12</v>
      </c>
      <c r="M20" s="54">
        <v>0.1331917815275491</v>
      </c>
    </row>
    <row r="21" spans="1:13" x14ac:dyDescent="0.35">
      <c r="A21" s="73"/>
      <c r="B21" s="74"/>
      <c r="C21" s="6" t="s">
        <v>51</v>
      </c>
      <c r="D21" s="6">
        <v>64</v>
      </c>
      <c r="E21" s="6">
        <v>0</v>
      </c>
      <c r="F21" s="60">
        <v>0</v>
      </c>
      <c r="G21" s="60" t="s">
        <v>78</v>
      </c>
      <c r="H21" s="54">
        <f t="shared" si="0"/>
        <v>0.2745888923363326</v>
      </c>
      <c r="I21" s="55">
        <v>0.3</v>
      </c>
      <c r="J21" s="54">
        <v>1.4740253678903025E-12</v>
      </c>
      <c r="K21" s="54">
        <v>5.662384260402574E-2</v>
      </c>
      <c r="L21" s="54">
        <v>-1.4740253678903025E-12</v>
      </c>
      <c r="M21" s="54">
        <v>5.662384260402574E-2</v>
      </c>
    </row>
    <row r="22" spans="1:13" x14ac:dyDescent="0.35">
      <c r="A22" s="73"/>
      <c r="B22" s="74"/>
      <c r="C22" s="6" t="s">
        <v>52</v>
      </c>
      <c r="D22" s="6">
        <v>7</v>
      </c>
      <c r="E22" s="6">
        <v>0</v>
      </c>
      <c r="F22" s="60">
        <v>0</v>
      </c>
      <c r="G22" s="60" t="s">
        <v>78</v>
      </c>
      <c r="H22" s="54">
        <f t="shared" si="0"/>
        <v>0.2745888923363326</v>
      </c>
      <c r="I22" s="55">
        <v>0.3</v>
      </c>
      <c r="J22" s="54">
        <v>9.223864979119142E-12</v>
      </c>
      <c r="K22" s="54">
        <v>0.35432950487545245</v>
      </c>
      <c r="L22" s="54">
        <v>-9.223864979119142E-12</v>
      </c>
      <c r="M22" s="54">
        <v>0.35432950487545245</v>
      </c>
    </row>
    <row r="23" spans="1:13" x14ac:dyDescent="0.35">
      <c r="A23" s="73"/>
      <c r="B23" s="74"/>
      <c r="C23" s="6" t="s">
        <v>53</v>
      </c>
      <c r="D23" s="6">
        <v>40</v>
      </c>
      <c r="E23" s="6">
        <v>0</v>
      </c>
      <c r="F23" s="60">
        <v>0</v>
      </c>
      <c r="G23" s="60" t="s">
        <v>78</v>
      </c>
      <c r="H23" s="54">
        <f t="shared" si="0"/>
        <v>0.2745888923363326</v>
      </c>
      <c r="I23" s="55">
        <v>0.3</v>
      </c>
      <c r="J23" s="54">
        <v>2.2809469983295441E-12</v>
      </c>
      <c r="K23" s="54">
        <v>8.7621276156455472E-2</v>
      </c>
      <c r="L23" s="54">
        <v>-2.2809469983295441E-12</v>
      </c>
      <c r="M23" s="54">
        <v>8.7621276156455472E-2</v>
      </c>
    </row>
    <row r="24" spans="1:13" x14ac:dyDescent="0.35">
      <c r="A24" s="73"/>
      <c r="B24" s="74"/>
      <c r="C24" s="6" t="s">
        <v>54</v>
      </c>
      <c r="D24" s="6">
        <v>82</v>
      </c>
      <c r="E24" s="6">
        <v>2</v>
      </c>
      <c r="F24" s="22">
        <f t="shared" si="1"/>
        <v>2.4390243902439025E-2</v>
      </c>
      <c r="G24" s="17" t="str">
        <f t="shared" si="2"/>
        <v>1-8%</v>
      </c>
      <c r="H24" s="54">
        <f t="shared" si="0"/>
        <v>0.2745888923363326</v>
      </c>
      <c r="I24" s="55">
        <v>0.3</v>
      </c>
      <c r="J24" s="54">
        <v>6.7143859065575745E-3</v>
      </c>
      <c r="K24" s="54">
        <v>8.4633603007698052E-2</v>
      </c>
      <c r="L24" s="54">
        <v>1.767585799588145E-2</v>
      </c>
      <c r="M24" s="54">
        <v>6.0243359105259027E-2</v>
      </c>
    </row>
    <row r="25" spans="1:13" x14ac:dyDescent="0.35">
      <c r="A25" s="64"/>
      <c r="B25" s="65"/>
      <c r="C25" s="8" t="s">
        <v>23</v>
      </c>
      <c r="D25" s="14">
        <f>SUM(D13:D24)</f>
        <v>476</v>
      </c>
      <c r="E25" s="14">
        <f>SUM(E13:E24)</f>
        <v>11</v>
      </c>
      <c r="F25" s="23">
        <f t="shared" si="1"/>
        <v>2.3109243697478993E-2</v>
      </c>
      <c r="G25" s="18" t="str">
        <f t="shared" si="2"/>
        <v>1-4%</v>
      </c>
      <c r="H25" s="54">
        <f t="shared" si="0"/>
        <v>0.2745888923363326</v>
      </c>
      <c r="I25" s="55">
        <v>0.3</v>
      </c>
      <c r="J25" s="54">
        <v>1.2951908711205936E-2</v>
      </c>
      <c r="K25" s="54">
        <v>4.0902220747806771E-2</v>
      </c>
      <c r="L25" s="54">
        <v>1.0157334986273057E-2</v>
      </c>
      <c r="M25" s="54">
        <v>1.7792977050327778E-2</v>
      </c>
    </row>
    <row r="26" spans="1:13" x14ac:dyDescent="0.35">
      <c r="A26" s="61" t="s">
        <v>27</v>
      </c>
      <c r="B26" s="61"/>
      <c r="C26" s="7"/>
      <c r="D26" s="14">
        <f>SUM(D7,D12,D25)</f>
        <v>3223</v>
      </c>
      <c r="E26" s="14">
        <f>SUM(E7,E12,E25)</f>
        <v>885</v>
      </c>
      <c r="F26" s="23">
        <f t="shared" si="1"/>
        <v>0.2745888923363326</v>
      </c>
      <c r="G26" s="18" t="str">
        <f t="shared" si="2"/>
        <v>26-29%</v>
      </c>
      <c r="J26" s="54">
        <v>0.25945591772085469</v>
      </c>
      <c r="K26" s="54">
        <v>0.2902585552164379</v>
      </c>
      <c r="L26" s="54">
        <v>1.5132974615477912E-2</v>
      </c>
      <c r="M26" s="54">
        <v>1.5669662880105295E-2</v>
      </c>
    </row>
    <row r="27" spans="1:13" x14ac:dyDescent="0.35">
      <c r="J27" s="56"/>
      <c r="K27" s="56"/>
    </row>
    <row r="30" spans="1:13" ht="44.25" customHeight="1" x14ac:dyDescent="0.35">
      <c r="A30" s="62" t="s">
        <v>0</v>
      </c>
      <c r="B30" s="63"/>
      <c r="C30" s="66" t="s">
        <v>1</v>
      </c>
      <c r="D30" s="67" t="s">
        <v>80</v>
      </c>
      <c r="E30" s="67" t="s">
        <v>81</v>
      </c>
      <c r="F30" s="67" t="s">
        <v>82</v>
      </c>
    </row>
    <row r="31" spans="1:13" ht="48.75" customHeight="1" x14ac:dyDescent="0.35">
      <c r="A31" s="64"/>
      <c r="B31" s="65"/>
      <c r="C31" s="66"/>
      <c r="D31" s="68"/>
      <c r="E31" s="68"/>
      <c r="F31" s="68"/>
    </row>
    <row r="32" spans="1:13" x14ac:dyDescent="0.35">
      <c r="A32" s="62" t="s">
        <v>2</v>
      </c>
      <c r="B32" s="63"/>
      <c r="C32" s="53" t="s">
        <v>37</v>
      </c>
      <c r="D32" s="6">
        <v>740</v>
      </c>
      <c r="E32" s="6">
        <v>136</v>
      </c>
      <c r="F32" s="24">
        <f>E32/D32</f>
        <v>0.18378378378378379</v>
      </c>
      <c r="G32" s="28">
        <f>$F$53</f>
        <v>0.21843003412969283</v>
      </c>
    </row>
    <row r="33" spans="1:7" x14ac:dyDescent="0.35">
      <c r="A33" s="73"/>
      <c r="B33" s="74"/>
      <c r="C33" s="6" t="s">
        <v>38</v>
      </c>
      <c r="D33" s="6">
        <v>564</v>
      </c>
      <c r="E33" s="6">
        <v>143</v>
      </c>
      <c r="F33" s="24">
        <f t="shared" ref="F33:F53" si="3">E33/D33</f>
        <v>0.25354609929078015</v>
      </c>
      <c r="G33" s="28">
        <f t="shared" ref="G33:G52" si="4">$F$53</f>
        <v>0.21843003412969283</v>
      </c>
    </row>
    <row r="34" spans="1:7" x14ac:dyDescent="0.35">
      <c r="A34" s="64"/>
      <c r="B34" s="65"/>
      <c r="C34" s="14" t="s">
        <v>5</v>
      </c>
      <c r="D34" s="14">
        <f>SUM(D32:D33)</f>
        <v>1304</v>
      </c>
      <c r="E34" s="14">
        <f>SUM(E32:E33)</f>
        <v>279</v>
      </c>
      <c r="F34" s="27">
        <f t="shared" si="3"/>
        <v>0.21395705521472394</v>
      </c>
      <c r="G34" s="28">
        <f t="shared" si="4"/>
        <v>0.21843003412969283</v>
      </c>
    </row>
    <row r="35" spans="1:7" x14ac:dyDescent="0.35">
      <c r="A35" s="62" t="s">
        <v>25</v>
      </c>
      <c r="B35" s="63"/>
      <c r="C35" s="6" t="s">
        <v>39</v>
      </c>
      <c r="D35" s="6">
        <v>508</v>
      </c>
      <c r="E35" s="6">
        <v>145</v>
      </c>
      <c r="F35" s="24">
        <f t="shared" si="3"/>
        <v>0.28543307086614172</v>
      </c>
      <c r="G35" s="28">
        <f t="shared" si="4"/>
        <v>0.21843003412969283</v>
      </c>
    </row>
    <row r="36" spans="1:7" x14ac:dyDescent="0.35">
      <c r="A36" s="73"/>
      <c r="B36" s="74"/>
      <c r="C36" s="6" t="s">
        <v>40</v>
      </c>
      <c r="D36" s="6">
        <v>371</v>
      </c>
      <c r="E36" s="6">
        <v>98</v>
      </c>
      <c r="F36" s="24">
        <f t="shared" si="3"/>
        <v>0.26415094339622641</v>
      </c>
      <c r="G36" s="28">
        <f t="shared" si="4"/>
        <v>0.21843003412969283</v>
      </c>
    </row>
    <row r="37" spans="1:7" x14ac:dyDescent="0.35">
      <c r="A37" s="73"/>
      <c r="B37" s="74"/>
      <c r="C37" s="6" t="s">
        <v>41</v>
      </c>
      <c r="D37" s="6">
        <v>372</v>
      </c>
      <c r="E37" s="6">
        <v>131</v>
      </c>
      <c r="F37" s="24">
        <f t="shared" si="3"/>
        <v>0.35215053763440862</v>
      </c>
      <c r="G37" s="28">
        <f t="shared" si="4"/>
        <v>0.21843003412969283</v>
      </c>
    </row>
    <row r="38" spans="1:7" x14ac:dyDescent="0.35">
      <c r="A38" s="73"/>
      <c r="B38" s="74"/>
      <c r="C38" s="6" t="s">
        <v>42</v>
      </c>
      <c r="D38" s="6">
        <v>192</v>
      </c>
      <c r="E38" s="6">
        <v>40</v>
      </c>
      <c r="F38" s="24">
        <f t="shared" si="3"/>
        <v>0.20833333333333334</v>
      </c>
      <c r="G38" s="28">
        <f t="shared" si="4"/>
        <v>0.21843003412969283</v>
      </c>
    </row>
    <row r="39" spans="1:7" x14ac:dyDescent="0.35">
      <c r="A39" s="64"/>
      <c r="B39" s="65"/>
      <c r="C39" s="31" t="s">
        <v>10</v>
      </c>
      <c r="D39" s="14">
        <f>SUM(D35:D38)</f>
        <v>1443</v>
      </c>
      <c r="E39" s="14">
        <f>SUM(E35:E38)</f>
        <v>414</v>
      </c>
      <c r="F39" s="27">
        <f t="shared" si="3"/>
        <v>0.28690228690228692</v>
      </c>
      <c r="G39" s="28">
        <f t="shared" si="4"/>
        <v>0.21843003412969283</v>
      </c>
    </row>
    <row r="40" spans="1:7" x14ac:dyDescent="0.35">
      <c r="A40" s="62" t="s">
        <v>24</v>
      </c>
      <c r="B40" s="63"/>
      <c r="C40" s="6" t="s">
        <v>43</v>
      </c>
      <c r="D40" s="6">
        <v>12</v>
      </c>
      <c r="E40" s="6">
        <v>4</v>
      </c>
      <c r="F40" s="24">
        <f t="shared" si="3"/>
        <v>0.33333333333333331</v>
      </c>
      <c r="G40" s="28">
        <f t="shared" si="4"/>
        <v>0.21843003412969283</v>
      </c>
    </row>
    <row r="41" spans="1:7" x14ac:dyDescent="0.35">
      <c r="A41" s="73"/>
      <c r="B41" s="74"/>
      <c r="C41" s="6" t="s">
        <v>44</v>
      </c>
      <c r="D41" s="6">
        <v>34</v>
      </c>
      <c r="E41" s="6">
        <v>0</v>
      </c>
      <c r="F41" s="59">
        <v>0</v>
      </c>
      <c r="G41" s="28">
        <f t="shared" si="4"/>
        <v>0.21843003412969283</v>
      </c>
    </row>
    <row r="42" spans="1:7" x14ac:dyDescent="0.35">
      <c r="A42" s="73"/>
      <c r="B42" s="74"/>
      <c r="C42" s="6" t="s">
        <v>45</v>
      </c>
      <c r="D42" s="6">
        <v>38</v>
      </c>
      <c r="E42" s="6">
        <v>0</v>
      </c>
      <c r="F42" s="59">
        <v>0</v>
      </c>
      <c r="G42" s="28">
        <f t="shared" si="4"/>
        <v>0.21843003412969283</v>
      </c>
    </row>
    <row r="43" spans="1:7" x14ac:dyDescent="0.35">
      <c r="A43" s="73"/>
      <c r="B43" s="74"/>
      <c r="C43" s="6" t="s">
        <v>46</v>
      </c>
      <c r="D43" s="6">
        <v>65</v>
      </c>
      <c r="E43" s="6">
        <v>5</v>
      </c>
      <c r="F43" s="24">
        <f t="shared" si="3"/>
        <v>7.6923076923076927E-2</v>
      </c>
      <c r="G43" s="28">
        <f t="shared" si="4"/>
        <v>0.21843003412969283</v>
      </c>
    </row>
    <row r="44" spans="1:7" x14ac:dyDescent="0.35">
      <c r="A44" s="73"/>
      <c r="B44" s="74"/>
      <c r="C44" s="6" t="s">
        <v>47</v>
      </c>
      <c r="D44" s="6">
        <v>44</v>
      </c>
      <c r="E44" s="6">
        <v>0</v>
      </c>
      <c r="F44" s="59">
        <v>0</v>
      </c>
      <c r="G44" s="28">
        <f t="shared" si="4"/>
        <v>0.21843003412969283</v>
      </c>
    </row>
    <row r="45" spans="1:7" x14ac:dyDescent="0.35">
      <c r="A45" s="73"/>
      <c r="B45" s="74"/>
      <c r="C45" s="6" t="s">
        <v>48</v>
      </c>
      <c r="D45" s="6">
        <v>24</v>
      </c>
      <c r="E45" s="6">
        <v>0</v>
      </c>
      <c r="F45" s="59">
        <v>0</v>
      </c>
      <c r="G45" s="28">
        <f t="shared" si="4"/>
        <v>0.21843003412969283</v>
      </c>
    </row>
    <row r="46" spans="1:7" x14ac:dyDescent="0.35">
      <c r="A46" s="73"/>
      <c r="B46" s="74"/>
      <c r="C46" s="6" t="s">
        <v>49</v>
      </c>
      <c r="D46" s="6">
        <v>41</v>
      </c>
      <c r="E46" s="6">
        <v>0</v>
      </c>
      <c r="F46" s="59">
        <v>0</v>
      </c>
      <c r="G46" s="28">
        <f t="shared" si="4"/>
        <v>0.21843003412969283</v>
      </c>
    </row>
    <row r="47" spans="1:7" x14ac:dyDescent="0.35">
      <c r="A47" s="73"/>
      <c r="B47" s="74"/>
      <c r="C47" s="6" t="s">
        <v>50</v>
      </c>
      <c r="D47" s="6">
        <v>25</v>
      </c>
      <c r="E47" s="6">
        <v>0</v>
      </c>
      <c r="F47" s="59">
        <v>0</v>
      </c>
      <c r="G47" s="28">
        <f t="shared" si="4"/>
        <v>0.21843003412969283</v>
      </c>
    </row>
    <row r="48" spans="1:7" x14ac:dyDescent="0.35">
      <c r="A48" s="73"/>
      <c r="B48" s="74"/>
      <c r="C48" s="6" t="s">
        <v>51</v>
      </c>
      <c r="D48" s="6">
        <v>64</v>
      </c>
      <c r="E48" s="6">
        <v>0</v>
      </c>
      <c r="F48" s="59">
        <v>0</v>
      </c>
      <c r="G48" s="28">
        <f t="shared" si="4"/>
        <v>0.21843003412969283</v>
      </c>
    </row>
    <row r="49" spans="1:7" x14ac:dyDescent="0.35">
      <c r="A49" s="73"/>
      <c r="B49" s="74"/>
      <c r="C49" s="6" t="s">
        <v>52</v>
      </c>
      <c r="D49" s="6">
        <v>7</v>
      </c>
      <c r="E49" s="6">
        <v>0</v>
      </c>
      <c r="F49" s="59">
        <v>0</v>
      </c>
      <c r="G49" s="28">
        <f t="shared" si="4"/>
        <v>0.21843003412969283</v>
      </c>
    </row>
    <row r="50" spans="1:7" x14ac:dyDescent="0.35">
      <c r="A50" s="73"/>
      <c r="B50" s="74"/>
      <c r="C50" s="6" t="s">
        <v>53</v>
      </c>
      <c r="D50" s="6">
        <v>40</v>
      </c>
      <c r="E50" s="6">
        <v>0</v>
      </c>
      <c r="F50" s="59">
        <v>0</v>
      </c>
      <c r="G50" s="28">
        <f t="shared" si="4"/>
        <v>0.21843003412969283</v>
      </c>
    </row>
    <row r="51" spans="1:7" x14ac:dyDescent="0.35">
      <c r="A51" s="73"/>
      <c r="B51" s="74"/>
      <c r="C51" s="6" t="s">
        <v>54</v>
      </c>
      <c r="D51" s="6">
        <v>82</v>
      </c>
      <c r="E51" s="6">
        <v>2</v>
      </c>
      <c r="F51" s="24">
        <f t="shared" si="3"/>
        <v>2.4390243902439025E-2</v>
      </c>
      <c r="G51" s="28">
        <f t="shared" si="4"/>
        <v>0.21843003412969283</v>
      </c>
    </row>
    <row r="52" spans="1:7" x14ac:dyDescent="0.35">
      <c r="A52" s="64"/>
      <c r="B52" s="65"/>
      <c r="C52" s="8" t="s">
        <v>23</v>
      </c>
      <c r="D52" s="14">
        <f>SUM(D40:D51)</f>
        <v>476</v>
      </c>
      <c r="E52" s="14">
        <f>SUM(E40:E51)</f>
        <v>11</v>
      </c>
      <c r="F52" s="27">
        <f t="shared" si="3"/>
        <v>2.3109243697478993E-2</v>
      </c>
      <c r="G52" s="28">
        <f t="shared" si="4"/>
        <v>0.21843003412969283</v>
      </c>
    </row>
    <row r="53" spans="1:7" x14ac:dyDescent="0.35">
      <c r="A53" s="61" t="s">
        <v>27</v>
      </c>
      <c r="B53" s="61"/>
      <c r="C53" s="7"/>
      <c r="D53" s="14">
        <f>SUM(D34,D39,D52)</f>
        <v>3223</v>
      </c>
      <c r="E53" s="14">
        <f>SUM(E34,E39,E52)</f>
        <v>704</v>
      </c>
      <c r="F53" s="27">
        <f t="shared" si="3"/>
        <v>0.21843003412969283</v>
      </c>
    </row>
    <row r="55" spans="1:7" x14ac:dyDescent="0.35">
      <c r="A55" s="62" t="s">
        <v>0</v>
      </c>
      <c r="B55" s="63"/>
      <c r="C55" s="66" t="s">
        <v>1</v>
      </c>
      <c r="D55" s="67" t="s">
        <v>80</v>
      </c>
      <c r="E55" s="77" t="s">
        <v>83</v>
      </c>
      <c r="F55" s="77" t="s">
        <v>84</v>
      </c>
    </row>
    <row r="56" spans="1:7" ht="46.5" customHeight="1" x14ac:dyDescent="0.35">
      <c r="A56" s="64"/>
      <c r="B56" s="65"/>
      <c r="C56" s="66"/>
      <c r="D56" s="68"/>
      <c r="E56" s="78"/>
      <c r="F56" s="78"/>
    </row>
    <row r="57" spans="1:7" x14ac:dyDescent="0.35">
      <c r="A57" s="62" t="s">
        <v>2</v>
      </c>
      <c r="B57" s="63"/>
      <c r="C57" s="53" t="s">
        <v>37</v>
      </c>
      <c r="D57" s="6">
        <v>740</v>
      </c>
      <c r="E57" s="6">
        <v>58</v>
      </c>
      <c r="F57" s="24">
        <f>E57/D57</f>
        <v>7.8378378378378383E-2</v>
      </c>
      <c r="G57" s="28">
        <f>$F$78</f>
        <v>2.8234564070741545E-2</v>
      </c>
    </row>
    <row r="58" spans="1:7" x14ac:dyDescent="0.35">
      <c r="A58" s="73"/>
      <c r="B58" s="74"/>
      <c r="C58" s="6" t="s">
        <v>38</v>
      </c>
      <c r="D58" s="6">
        <v>564</v>
      </c>
      <c r="E58" s="6">
        <v>23</v>
      </c>
      <c r="F58" s="24">
        <f t="shared" ref="F58:F78" si="5">E58/D58</f>
        <v>4.0780141843971635E-2</v>
      </c>
      <c r="G58" s="28">
        <f t="shared" ref="G58:G77" si="6">$F$78</f>
        <v>2.8234564070741545E-2</v>
      </c>
    </row>
    <row r="59" spans="1:7" x14ac:dyDescent="0.35">
      <c r="A59" s="64"/>
      <c r="B59" s="65"/>
      <c r="C59" s="14" t="s">
        <v>5</v>
      </c>
      <c r="D59" s="14">
        <f>SUM(D57:D58)</f>
        <v>1304</v>
      </c>
      <c r="E59" s="14">
        <f>SUM(E57:E58)</f>
        <v>81</v>
      </c>
      <c r="F59" s="27">
        <f t="shared" si="5"/>
        <v>6.2116564417177916E-2</v>
      </c>
      <c r="G59" s="28">
        <f t="shared" si="6"/>
        <v>2.8234564070741545E-2</v>
      </c>
    </row>
    <row r="60" spans="1:7" x14ac:dyDescent="0.35">
      <c r="A60" s="62" t="s">
        <v>25</v>
      </c>
      <c r="B60" s="63"/>
      <c r="C60" s="6" t="s">
        <v>39</v>
      </c>
      <c r="D60" s="6">
        <v>508</v>
      </c>
      <c r="E60" s="6">
        <v>8</v>
      </c>
      <c r="F60" s="24">
        <f t="shared" si="5"/>
        <v>1.5748031496062992E-2</v>
      </c>
      <c r="G60" s="28">
        <f t="shared" si="6"/>
        <v>2.8234564070741545E-2</v>
      </c>
    </row>
    <row r="61" spans="1:7" x14ac:dyDescent="0.35">
      <c r="A61" s="73"/>
      <c r="B61" s="74"/>
      <c r="C61" s="6" t="s">
        <v>40</v>
      </c>
      <c r="D61" s="6">
        <v>371</v>
      </c>
      <c r="E61" s="6">
        <v>0</v>
      </c>
      <c r="F61" s="60">
        <v>0</v>
      </c>
      <c r="G61" s="28">
        <f t="shared" si="6"/>
        <v>2.8234564070741545E-2</v>
      </c>
    </row>
    <row r="62" spans="1:7" x14ac:dyDescent="0.35">
      <c r="A62" s="73"/>
      <c r="B62" s="74"/>
      <c r="C62" s="6" t="s">
        <v>41</v>
      </c>
      <c r="D62" s="6">
        <v>372</v>
      </c>
      <c r="E62" s="6">
        <v>2</v>
      </c>
      <c r="F62" s="24">
        <f t="shared" si="5"/>
        <v>5.3763440860215058E-3</v>
      </c>
      <c r="G62" s="28">
        <f t="shared" si="6"/>
        <v>2.8234564070741545E-2</v>
      </c>
    </row>
    <row r="63" spans="1:7" x14ac:dyDescent="0.35">
      <c r="A63" s="73"/>
      <c r="B63" s="74"/>
      <c r="C63" s="6" t="s">
        <v>42</v>
      </c>
      <c r="D63" s="6">
        <v>192</v>
      </c>
      <c r="E63" s="6">
        <v>0</v>
      </c>
      <c r="F63" s="60">
        <v>0</v>
      </c>
      <c r="G63" s="28">
        <f t="shared" si="6"/>
        <v>2.8234564070741545E-2</v>
      </c>
    </row>
    <row r="64" spans="1:7" x14ac:dyDescent="0.35">
      <c r="A64" s="64"/>
      <c r="B64" s="65"/>
      <c r="C64" s="31" t="s">
        <v>10</v>
      </c>
      <c r="D64" s="14">
        <f>SUM(D60:D63)</f>
        <v>1443</v>
      </c>
      <c r="E64" s="14">
        <f>SUM(E60:E63)</f>
        <v>10</v>
      </c>
      <c r="F64" s="27">
        <f t="shared" si="5"/>
        <v>6.9300069300069298E-3</v>
      </c>
      <c r="G64" s="28">
        <f t="shared" si="6"/>
        <v>2.8234564070741545E-2</v>
      </c>
    </row>
    <row r="65" spans="1:7" x14ac:dyDescent="0.35">
      <c r="A65" s="62" t="s">
        <v>24</v>
      </c>
      <c r="B65" s="63"/>
      <c r="C65" s="6" t="s">
        <v>43</v>
      </c>
      <c r="D65" s="6">
        <v>12</v>
      </c>
      <c r="E65" s="6">
        <v>0</v>
      </c>
      <c r="F65" s="60">
        <v>0</v>
      </c>
      <c r="G65" s="28">
        <f t="shared" si="6"/>
        <v>2.8234564070741545E-2</v>
      </c>
    </row>
    <row r="66" spans="1:7" x14ac:dyDescent="0.35">
      <c r="A66" s="73"/>
      <c r="B66" s="74"/>
      <c r="C66" s="6" t="s">
        <v>44</v>
      </c>
      <c r="D66" s="6">
        <v>34</v>
      </c>
      <c r="E66" s="6">
        <v>0</v>
      </c>
      <c r="F66" s="60">
        <v>0</v>
      </c>
      <c r="G66" s="28">
        <f t="shared" si="6"/>
        <v>2.8234564070741545E-2</v>
      </c>
    </row>
    <row r="67" spans="1:7" x14ac:dyDescent="0.35">
      <c r="A67" s="73"/>
      <c r="B67" s="74"/>
      <c r="C67" s="6" t="s">
        <v>45</v>
      </c>
      <c r="D67" s="6">
        <v>38</v>
      </c>
      <c r="E67" s="6">
        <v>0</v>
      </c>
      <c r="F67" s="60">
        <v>0</v>
      </c>
      <c r="G67" s="28">
        <f t="shared" si="6"/>
        <v>2.8234564070741545E-2</v>
      </c>
    </row>
    <row r="68" spans="1:7" x14ac:dyDescent="0.35">
      <c r="A68" s="73"/>
      <c r="B68" s="74"/>
      <c r="C68" s="6" t="s">
        <v>46</v>
      </c>
      <c r="D68" s="6">
        <v>65</v>
      </c>
      <c r="E68" s="6">
        <v>0</v>
      </c>
      <c r="F68" s="60">
        <v>0</v>
      </c>
      <c r="G68" s="28">
        <f t="shared" si="6"/>
        <v>2.8234564070741545E-2</v>
      </c>
    </row>
    <row r="69" spans="1:7" x14ac:dyDescent="0.35">
      <c r="A69" s="73"/>
      <c r="B69" s="74"/>
      <c r="C69" s="6" t="s">
        <v>47</v>
      </c>
      <c r="D69" s="6">
        <v>44</v>
      </c>
      <c r="E69" s="6">
        <v>0</v>
      </c>
      <c r="F69" s="60">
        <v>0</v>
      </c>
      <c r="G69" s="28">
        <f t="shared" si="6"/>
        <v>2.8234564070741545E-2</v>
      </c>
    </row>
    <row r="70" spans="1:7" x14ac:dyDescent="0.35">
      <c r="A70" s="73"/>
      <c r="B70" s="74"/>
      <c r="C70" s="6" t="s">
        <v>48</v>
      </c>
      <c r="D70" s="6">
        <v>24</v>
      </c>
      <c r="E70" s="6">
        <v>0</v>
      </c>
      <c r="F70" s="60">
        <v>0</v>
      </c>
      <c r="G70" s="28">
        <f t="shared" si="6"/>
        <v>2.8234564070741545E-2</v>
      </c>
    </row>
    <row r="71" spans="1:7" x14ac:dyDescent="0.35">
      <c r="A71" s="73"/>
      <c r="B71" s="74"/>
      <c r="C71" s="6" t="s">
        <v>49</v>
      </c>
      <c r="D71" s="6">
        <v>41</v>
      </c>
      <c r="E71" s="6">
        <v>0</v>
      </c>
      <c r="F71" s="60">
        <v>0</v>
      </c>
      <c r="G71" s="28">
        <f t="shared" si="6"/>
        <v>2.8234564070741545E-2</v>
      </c>
    </row>
    <row r="72" spans="1:7" x14ac:dyDescent="0.35">
      <c r="A72" s="73"/>
      <c r="B72" s="74"/>
      <c r="C72" s="6" t="s">
        <v>50</v>
      </c>
      <c r="D72" s="6">
        <v>25</v>
      </c>
      <c r="E72" s="6">
        <v>0</v>
      </c>
      <c r="F72" s="60">
        <v>0</v>
      </c>
      <c r="G72" s="28">
        <f t="shared" si="6"/>
        <v>2.8234564070741545E-2</v>
      </c>
    </row>
    <row r="73" spans="1:7" x14ac:dyDescent="0.35">
      <c r="A73" s="73"/>
      <c r="B73" s="74"/>
      <c r="C73" s="6" t="s">
        <v>51</v>
      </c>
      <c r="D73" s="6">
        <v>64</v>
      </c>
      <c r="E73" s="6">
        <v>0</v>
      </c>
      <c r="F73" s="60">
        <v>0</v>
      </c>
      <c r="G73" s="28">
        <f t="shared" si="6"/>
        <v>2.8234564070741545E-2</v>
      </c>
    </row>
    <row r="74" spans="1:7" x14ac:dyDescent="0.35">
      <c r="A74" s="73"/>
      <c r="B74" s="74"/>
      <c r="C74" s="6" t="s">
        <v>52</v>
      </c>
      <c r="D74" s="6">
        <v>7</v>
      </c>
      <c r="E74" s="6">
        <v>0</v>
      </c>
      <c r="F74" s="60">
        <v>0</v>
      </c>
      <c r="G74" s="28">
        <f t="shared" si="6"/>
        <v>2.8234564070741545E-2</v>
      </c>
    </row>
    <row r="75" spans="1:7" x14ac:dyDescent="0.35">
      <c r="A75" s="73"/>
      <c r="B75" s="74"/>
      <c r="C75" s="6" t="s">
        <v>53</v>
      </c>
      <c r="D75" s="6">
        <v>40</v>
      </c>
      <c r="E75" s="6">
        <v>0</v>
      </c>
      <c r="F75" s="60">
        <v>0</v>
      </c>
      <c r="G75" s="28">
        <f t="shared" si="6"/>
        <v>2.8234564070741545E-2</v>
      </c>
    </row>
    <row r="76" spans="1:7" x14ac:dyDescent="0.35">
      <c r="A76" s="73"/>
      <c r="B76" s="74"/>
      <c r="C76" s="6" t="s">
        <v>54</v>
      </c>
      <c r="D76" s="6">
        <v>82</v>
      </c>
      <c r="E76" s="6">
        <v>0</v>
      </c>
      <c r="F76" s="60">
        <v>0</v>
      </c>
      <c r="G76" s="28">
        <f t="shared" si="6"/>
        <v>2.8234564070741545E-2</v>
      </c>
    </row>
    <row r="77" spans="1:7" x14ac:dyDescent="0.35">
      <c r="A77" s="64"/>
      <c r="B77" s="65"/>
      <c r="C77" s="8" t="s">
        <v>23</v>
      </c>
      <c r="D77" s="14">
        <f>SUM(D65:D76)</f>
        <v>476</v>
      </c>
      <c r="E77" s="14">
        <f>SUM(E65:E76)</f>
        <v>0</v>
      </c>
      <c r="F77" s="60">
        <v>0</v>
      </c>
      <c r="G77" s="28">
        <f t="shared" si="6"/>
        <v>2.8234564070741545E-2</v>
      </c>
    </row>
    <row r="78" spans="1:7" x14ac:dyDescent="0.35">
      <c r="A78" s="61" t="s">
        <v>27</v>
      </c>
      <c r="B78" s="61"/>
      <c r="C78" s="7"/>
      <c r="D78" s="14">
        <f>SUM(D59,D64,D77)</f>
        <v>3223</v>
      </c>
      <c r="E78" s="14">
        <f>SUM(E59,E64,E77)</f>
        <v>91</v>
      </c>
      <c r="F78" s="27">
        <f t="shared" si="5"/>
        <v>2.8234564070741545E-2</v>
      </c>
    </row>
    <row r="80" spans="1:7" ht="34.5" customHeight="1" x14ac:dyDescent="0.35">
      <c r="A80" s="62" t="s">
        <v>0</v>
      </c>
      <c r="B80" s="63"/>
      <c r="C80" s="66" t="s">
        <v>1</v>
      </c>
      <c r="D80" s="67" t="s">
        <v>85</v>
      </c>
      <c r="E80" s="67" t="s">
        <v>86</v>
      </c>
      <c r="F80" s="67" t="s">
        <v>87</v>
      </c>
    </row>
    <row r="81" spans="1:7" ht="45" customHeight="1" x14ac:dyDescent="0.35">
      <c r="A81" s="64"/>
      <c r="B81" s="65"/>
      <c r="C81" s="66"/>
      <c r="D81" s="68"/>
      <c r="E81" s="68"/>
      <c r="F81" s="68"/>
    </row>
    <row r="82" spans="1:7" x14ac:dyDescent="0.35">
      <c r="A82" s="62" t="s">
        <v>2</v>
      </c>
      <c r="B82" s="63"/>
      <c r="C82" s="53" t="s">
        <v>37</v>
      </c>
      <c r="D82" s="6">
        <v>740</v>
      </c>
      <c r="E82" s="6">
        <v>44</v>
      </c>
      <c r="F82" s="24">
        <f>E82/D82</f>
        <v>5.9459459459459463E-2</v>
      </c>
      <c r="G82" s="28">
        <f>$F$103</f>
        <v>2.7924294135898232E-2</v>
      </c>
    </row>
    <row r="83" spans="1:7" x14ac:dyDescent="0.35">
      <c r="A83" s="73"/>
      <c r="B83" s="74"/>
      <c r="C83" s="6" t="s">
        <v>38</v>
      </c>
      <c r="D83" s="6">
        <v>564</v>
      </c>
      <c r="E83" s="6">
        <v>27</v>
      </c>
      <c r="F83" s="24">
        <f t="shared" ref="F83:F103" si="7">E83/D83</f>
        <v>4.7872340425531915E-2</v>
      </c>
      <c r="G83" s="28">
        <f t="shared" ref="G83:G102" si="8">$F$103</f>
        <v>2.7924294135898232E-2</v>
      </c>
    </row>
    <row r="84" spans="1:7" x14ac:dyDescent="0.35">
      <c r="A84" s="64"/>
      <c r="B84" s="65"/>
      <c r="C84" s="14" t="s">
        <v>5</v>
      </c>
      <c r="D84" s="14">
        <f>SUM(D82:D83)</f>
        <v>1304</v>
      </c>
      <c r="E84" s="14">
        <f>SUM(E82:E83)</f>
        <v>71</v>
      </c>
      <c r="F84" s="27">
        <f t="shared" si="7"/>
        <v>5.4447852760736194E-2</v>
      </c>
      <c r="G84" s="28">
        <f t="shared" si="8"/>
        <v>2.7924294135898232E-2</v>
      </c>
    </row>
    <row r="85" spans="1:7" x14ac:dyDescent="0.35">
      <c r="A85" s="62" t="s">
        <v>25</v>
      </c>
      <c r="B85" s="63"/>
      <c r="C85" s="6" t="s">
        <v>39</v>
      </c>
      <c r="D85" s="6">
        <v>508</v>
      </c>
      <c r="E85" s="6">
        <v>11</v>
      </c>
      <c r="F85" s="24">
        <f t="shared" si="7"/>
        <v>2.1653543307086614E-2</v>
      </c>
      <c r="G85" s="28">
        <f t="shared" si="8"/>
        <v>2.7924294135898232E-2</v>
      </c>
    </row>
    <row r="86" spans="1:7" x14ac:dyDescent="0.35">
      <c r="A86" s="73"/>
      <c r="B86" s="74"/>
      <c r="C86" s="6" t="s">
        <v>40</v>
      </c>
      <c r="D86" s="6">
        <v>371</v>
      </c>
      <c r="E86" s="6">
        <v>0</v>
      </c>
      <c r="F86" s="60">
        <v>0</v>
      </c>
      <c r="G86" s="28">
        <f t="shared" si="8"/>
        <v>2.7924294135898232E-2</v>
      </c>
    </row>
    <row r="87" spans="1:7" x14ac:dyDescent="0.35">
      <c r="A87" s="73"/>
      <c r="B87" s="74"/>
      <c r="C87" s="6" t="s">
        <v>41</v>
      </c>
      <c r="D87" s="6">
        <v>372</v>
      </c>
      <c r="E87" s="6">
        <v>8</v>
      </c>
      <c r="F87" s="24">
        <f t="shared" si="7"/>
        <v>2.1505376344086023E-2</v>
      </c>
      <c r="G87" s="28">
        <f t="shared" si="8"/>
        <v>2.7924294135898232E-2</v>
      </c>
    </row>
    <row r="88" spans="1:7" x14ac:dyDescent="0.35">
      <c r="A88" s="73"/>
      <c r="B88" s="74"/>
      <c r="C88" s="6" t="s">
        <v>42</v>
      </c>
      <c r="D88" s="6">
        <v>192</v>
      </c>
      <c r="E88" s="6">
        <v>0</v>
      </c>
      <c r="F88" s="60">
        <v>0</v>
      </c>
      <c r="G88" s="28">
        <f t="shared" si="8"/>
        <v>2.7924294135898232E-2</v>
      </c>
    </row>
    <row r="89" spans="1:7" x14ac:dyDescent="0.35">
      <c r="A89" s="64"/>
      <c r="B89" s="65"/>
      <c r="C89" s="31" t="s">
        <v>10</v>
      </c>
      <c r="D89" s="14">
        <f>SUM(D85:D88)</f>
        <v>1443</v>
      </c>
      <c r="E89" s="14">
        <f>SUM(E85:E88)</f>
        <v>19</v>
      </c>
      <c r="F89" s="27">
        <f t="shared" si="7"/>
        <v>1.3167013167013167E-2</v>
      </c>
      <c r="G89" s="28">
        <f t="shared" si="8"/>
        <v>2.7924294135898232E-2</v>
      </c>
    </row>
    <row r="90" spans="1:7" x14ac:dyDescent="0.35">
      <c r="A90" s="62" t="s">
        <v>24</v>
      </c>
      <c r="B90" s="63"/>
      <c r="C90" s="6" t="s">
        <v>43</v>
      </c>
      <c r="D90" s="6">
        <v>12</v>
      </c>
      <c r="E90" s="6">
        <v>0</v>
      </c>
      <c r="F90" s="60">
        <v>0</v>
      </c>
      <c r="G90" s="28">
        <f t="shared" si="8"/>
        <v>2.7924294135898232E-2</v>
      </c>
    </row>
    <row r="91" spans="1:7" x14ac:dyDescent="0.35">
      <c r="A91" s="73"/>
      <c r="B91" s="74"/>
      <c r="C91" s="6" t="s">
        <v>44</v>
      </c>
      <c r="D91" s="6">
        <v>34</v>
      </c>
      <c r="E91" s="6">
        <v>0</v>
      </c>
      <c r="F91" s="60">
        <v>0</v>
      </c>
      <c r="G91" s="28">
        <f t="shared" si="8"/>
        <v>2.7924294135898232E-2</v>
      </c>
    </row>
    <row r="92" spans="1:7" x14ac:dyDescent="0.35">
      <c r="A92" s="73"/>
      <c r="B92" s="74"/>
      <c r="C92" s="6" t="s">
        <v>45</v>
      </c>
      <c r="D92" s="6">
        <v>38</v>
      </c>
      <c r="E92" s="6">
        <v>0</v>
      </c>
      <c r="F92" s="60">
        <v>0</v>
      </c>
      <c r="G92" s="28">
        <f t="shared" si="8"/>
        <v>2.7924294135898232E-2</v>
      </c>
    </row>
    <row r="93" spans="1:7" x14ac:dyDescent="0.35">
      <c r="A93" s="73"/>
      <c r="B93" s="74"/>
      <c r="C93" s="6" t="s">
        <v>46</v>
      </c>
      <c r="D93" s="6">
        <v>65</v>
      </c>
      <c r="E93" s="6">
        <v>0</v>
      </c>
      <c r="F93" s="60">
        <v>0</v>
      </c>
      <c r="G93" s="28">
        <f t="shared" si="8"/>
        <v>2.7924294135898232E-2</v>
      </c>
    </row>
    <row r="94" spans="1:7" x14ac:dyDescent="0.35">
      <c r="A94" s="73"/>
      <c r="B94" s="74"/>
      <c r="C94" s="6" t="s">
        <v>47</v>
      </c>
      <c r="D94" s="6">
        <v>44</v>
      </c>
      <c r="E94" s="6">
        <v>0</v>
      </c>
      <c r="F94" s="60">
        <v>0</v>
      </c>
      <c r="G94" s="28">
        <f t="shared" si="8"/>
        <v>2.7924294135898232E-2</v>
      </c>
    </row>
    <row r="95" spans="1:7" x14ac:dyDescent="0.35">
      <c r="A95" s="73"/>
      <c r="B95" s="74"/>
      <c r="C95" s="6" t="s">
        <v>48</v>
      </c>
      <c r="D95" s="6">
        <v>24</v>
      </c>
      <c r="E95" s="6">
        <v>0</v>
      </c>
      <c r="F95" s="60">
        <v>0</v>
      </c>
      <c r="G95" s="28">
        <f t="shared" si="8"/>
        <v>2.7924294135898232E-2</v>
      </c>
    </row>
    <row r="96" spans="1:7" x14ac:dyDescent="0.35">
      <c r="A96" s="73"/>
      <c r="B96" s="74"/>
      <c r="C96" s="6" t="s">
        <v>49</v>
      </c>
      <c r="D96" s="6">
        <v>41</v>
      </c>
      <c r="E96" s="6">
        <v>0</v>
      </c>
      <c r="F96" s="60">
        <v>0</v>
      </c>
      <c r="G96" s="28">
        <f t="shared" si="8"/>
        <v>2.7924294135898232E-2</v>
      </c>
    </row>
    <row r="97" spans="1:14" x14ac:dyDescent="0.35">
      <c r="A97" s="73"/>
      <c r="B97" s="74"/>
      <c r="C97" s="6" t="s">
        <v>50</v>
      </c>
      <c r="D97" s="6">
        <v>25</v>
      </c>
      <c r="E97" s="6">
        <v>0</v>
      </c>
      <c r="F97" s="60">
        <v>0</v>
      </c>
      <c r="G97" s="28">
        <f t="shared" si="8"/>
        <v>2.7924294135898232E-2</v>
      </c>
    </row>
    <row r="98" spans="1:14" x14ac:dyDescent="0.35">
      <c r="A98" s="73"/>
      <c r="B98" s="74"/>
      <c r="C98" s="6" t="s">
        <v>51</v>
      </c>
      <c r="D98" s="6">
        <v>64</v>
      </c>
      <c r="E98" s="6">
        <v>0</v>
      </c>
      <c r="F98" s="60">
        <v>0</v>
      </c>
      <c r="G98" s="28">
        <f t="shared" si="8"/>
        <v>2.7924294135898232E-2</v>
      </c>
    </row>
    <row r="99" spans="1:14" x14ac:dyDescent="0.35">
      <c r="A99" s="73"/>
      <c r="B99" s="74"/>
      <c r="C99" s="6" t="s">
        <v>52</v>
      </c>
      <c r="D99" s="6">
        <v>7</v>
      </c>
      <c r="E99" s="6">
        <v>0</v>
      </c>
      <c r="F99" s="60">
        <v>0</v>
      </c>
      <c r="G99" s="28">
        <f t="shared" si="8"/>
        <v>2.7924294135898232E-2</v>
      </c>
    </row>
    <row r="100" spans="1:14" x14ac:dyDescent="0.35">
      <c r="A100" s="73"/>
      <c r="B100" s="74"/>
      <c r="C100" s="6" t="s">
        <v>53</v>
      </c>
      <c r="D100" s="6">
        <v>40</v>
      </c>
      <c r="E100" s="6">
        <v>0</v>
      </c>
      <c r="F100" s="60">
        <v>0</v>
      </c>
      <c r="G100" s="28">
        <f t="shared" si="8"/>
        <v>2.7924294135898232E-2</v>
      </c>
    </row>
    <row r="101" spans="1:14" x14ac:dyDescent="0.35">
      <c r="A101" s="73"/>
      <c r="B101" s="74"/>
      <c r="C101" s="6" t="s">
        <v>54</v>
      </c>
      <c r="D101" s="6">
        <v>82</v>
      </c>
      <c r="E101" s="6">
        <v>0</v>
      </c>
      <c r="F101" s="60">
        <v>0</v>
      </c>
      <c r="G101" s="28">
        <f t="shared" si="8"/>
        <v>2.7924294135898232E-2</v>
      </c>
    </row>
    <row r="102" spans="1:14" x14ac:dyDescent="0.35">
      <c r="A102" s="64"/>
      <c r="B102" s="65"/>
      <c r="C102" s="8" t="s">
        <v>23</v>
      </c>
      <c r="D102" s="14">
        <f>SUM(D90:D101)</f>
        <v>476</v>
      </c>
      <c r="E102" s="14">
        <f>SUM(E90:E101)</f>
        <v>0</v>
      </c>
      <c r="F102" s="60">
        <v>0</v>
      </c>
      <c r="G102" s="28">
        <f t="shared" si="8"/>
        <v>2.7924294135898232E-2</v>
      </c>
    </row>
    <row r="103" spans="1:14" x14ac:dyDescent="0.35">
      <c r="A103" s="61" t="s">
        <v>27</v>
      </c>
      <c r="B103" s="61"/>
      <c r="C103" s="7"/>
      <c r="D103" s="14">
        <f>SUM(D84,D89,D102)</f>
        <v>3223</v>
      </c>
      <c r="E103" s="14">
        <f>SUM(E84,E89,E102)</f>
        <v>90</v>
      </c>
      <c r="F103" s="27">
        <f t="shared" si="7"/>
        <v>2.7924294135898232E-2</v>
      </c>
    </row>
    <row r="106" spans="1:14" ht="15" customHeight="1" x14ac:dyDescent="0.35">
      <c r="A106" s="57" t="s">
        <v>88</v>
      </c>
      <c r="B106" s="57"/>
      <c r="C106" s="57"/>
      <c r="D106" s="57"/>
      <c r="E106" s="57"/>
      <c r="F106" s="57"/>
      <c r="G106" s="57"/>
      <c r="H106" s="58"/>
      <c r="I106" s="58"/>
      <c r="J106" s="58"/>
      <c r="K106" s="58"/>
      <c r="L106" s="58"/>
      <c r="M106" s="58"/>
      <c r="N106" s="58"/>
    </row>
    <row r="108" spans="1:14" x14ac:dyDescent="0.35">
      <c r="A108" s="14" t="s">
        <v>89</v>
      </c>
      <c r="B108" s="6">
        <v>3026</v>
      </c>
      <c r="C108" s="14" t="s">
        <v>90</v>
      </c>
    </row>
    <row r="109" spans="1:14" x14ac:dyDescent="0.35">
      <c r="A109" s="14" t="s">
        <v>91</v>
      </c>
      <c r="B109" s="6">
        <v>857</v>
      </c>
      <c r="C109" s="26">
        <f>B109/$B$108</f>
        <v>0.28321216126900201</v>
      </c>
    </row>
    <row r="110" spans="1:14" x14ac:dyDescent="0.35">
      <c r="A110" s="14" t="s">
        <v>92</v>
      </c>
      <c r="B110" s="6">
        <v>677</v>
      </c>
      <c r="C110" s="26">
        <f t="shared" ref="C110:C112" si="9">B110/$B$108</f>
        <v>0.22372769332452083</v>
      </c>
    </row>
    <row r="111" spans="1:14" x14ac:dyDescent="0.35">
      <c r="A111" s="14" t="s">
        <v>93</v>
      </c>
      <c r="B111" s="6">
        <v>72</v>
      </c>
      <c r="C111" s="26">
        <f t="shared" si="9"/>
        <v>2.3793787177792465E-2</v>
      </c>
    </row>
    <row r="112" spans="1:14" x14ac:dyDescent="0.35">
      <c r="A112" s="14" t="s">
        <v>94</v>
      </c>
      <c r="B112" s="6">
        <v>108</v>
      </c>
      <c r="C112" s="26">
        <f t="shared" si="9"/>
        <v>3.5690680766688701E-2</v>
      </c>
    </row>
  </sheetData>
  <mergeCells count="39">
    <mergeCell ref="A85:B89"/>
    <mergeCell ref="A90:B102"/>
    <mergeCell ref="A103:B103"/>
    <mergeCell ref="A80:B81"/>
    <mergeCell ref="C80:C81"/>
    <mergeCell ref="A82:B84"/>
    <mergeCell ref="E55:E56"/>
    <mergeCell ref="F55:F56"/>
    <mergeCell ref="A57:B59"/>
    <mergeCell ref="A60:B64"/>
    <mergeCell ref="A65:B77"/>
    <mergeCell ref="E80:E81"/>
    <mergeCell ref="F80:F81"/>
    <mergeCell ref="E30:E31"/>
    <mergeCell ref="F30:F31"/>
    <mergeCell ref="A35:B39"/>
    <mergeCell ref="A40:B52"/>
    <mergeCell ref="A53:B53"/>
    <mergeCell ref="A32:B34"/>
    <mergeCell ref="A30:B31"/>
    <mergeCell ref="C30:C31"/>
    <mergeCell ref="D30:D31"/>
    <mergeCell ref="A78:B78"/>
    <mergeCell ref="D55:D56"/>
    <mergeCell ref="A55:B56"/>
    <mergeCell ref="C55:C56"/>
    <mergeCell ref="D80:D81"/>
    <mergeCell ref="H3:H4"/>
    <mergeCell ref="I3:I4"/>
    <mergeCell ref="A5:B7"/>
    <mergeCell ref="A8:B12"/>
    <mergeCell ref="A13:B25"/>
    <mergeCell ref="F3:F4"/>
    <mergeCell ref="G3:G4"/>
    <mergeCell ref="A26:B26"/>
    <mergeCell ref="A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workbookViewId="0">
      <selection activeCell="E36" sqref="E36"/>
    </sheetView>
  </sheetViews>
  <sheetFormatPr defaultRowHeight="14.5" x14ac:dyDescent="0.35"/>
  <sheetData>
    <row r="1" spans="1:7" ht="15" customHeight="1" x14ac:dyDescent="0.35">
      <c r="A1" s="1"/>
      <c r="B1" s="1"/>
      <c r="C1" s="1"/>
      <c r="D1" s="1"/>
      <c r="E1" s="1"/>
      <c r="F1" s="1"/>
      <c r="G1" s="1"/>
    </row>
    <row r="2" spans="1:7" ht="15" customHeight="1" x14ac:dyDescent="0.35">
      <c r="A2" s="1"/>
      <c r="B2" s="1"/>
      <c r="C2" s="1"/>
      <c r="D2" s="1"/>
      <c r="E2" s="1"/>
      <c r="F2" s="1"/>
      <c r="G2" s="1"/>
    </row>
    <row r="3" spans="1:7" ht="15" customHeight="1" x14ac:dyDescent="0.35">
      <c r="A3" s="1"/>
      <c r="B3" s="1"/>
      <c r="C3" s="1"/>
      <c r="D3" s="1"/>
      <c r="E3" s="1"/>
      <c r="F3" s="1"/>
      <c r="G3" s="1"/>
    </row>
    <row r="4" spans="1:7" ht="15" customHeight="1" x14ac:dyDescent="0.35">
      <c r="A4" s="1"/>
      <c r="B4" s="1"/>
      <c r="C4" s="1"/>
      <c r="D4" s="1"/>
      <c r="E4" s="1"/>
      <c r="F4" s="1"/>
      <c r="G4" s="1"/>
    </row>
    <row r="5" spans="1:7" ht="15" customHeight="1" x14ac:dyDescent="0.35">
      <c r="A5" s="1"/>
      <c r="B5" s="1"/>
      <c r="C5" s="1"/>
      <c r="D5" s="1"/>
      <c r="E5" s="1"/>
      <c r="F5" s="1"/>
      <c r="G5" s="1"/>
    </row>
    <row r="6" spans="1:7" ht="15" customHeight="1" x14ac:dyDescent="0.35">
      <c r="A6" s="1"/>
      <c r="B6" s="1"/>
      <c r="C6" s="1"/>
      <c r="D6" s="1"/>
      <c r="E6" s="1"/>
      <c r="F6" s="1"/>
      <c r="G6" s="1"/>
    </row>
    <row r="7" spans="1:7" ht="15" customHeight="1" x14ac:dyDescent="0.35">
      <c r="A7" s="1"/>
      <c r="B7" s="1"/>
      <c r="C7" s="1"/>
      <c r="D7" s="1"/>
      <c r="E7" s="1"/>
      <c r="F7" s="1"/>
      <c r="G7" s="1"/>
    </row>
    <row r="8" spans="1:7" ht="15" customHeight="1" x14ac:dyDescent="0.35">
      <c r="A8" s="1"/>
      <c r="B8" s="1"/>
      <c r="C8" s="1"/>
      <c r="D8" s="1"/>
      <c r="E8" s="1"/>
      <c r="F8" s="1"/>
      <c r="G8" s="1"/>
    </row>
    <row r="9" spans="1:7" ht="15" customHeight="1" x14ac:dyDescent="0.35">
      <c r="A9" s="1"/>
      <c r="B9" s="1"/>
      <c r="C9" s="1"/>
      <c r="D9" s="1"/>
      <c r="E9" s="1"/>
      <c r="F9" s="1"/>
      <c r="G9" s="1"/>
    </row>
    <row r="10" spans="1:7" ht="15" customHeight="1" x14ac:dyDescent="0.35">
      <c r="A10" s="1"/>
      <c r="B10" s="1"/>
      <c r="C10" s="1"/>
      <c r="D10" s="1"/>
      <c r="E10" s="1"/>
      <c r="F10" s="1"/>
      <c r="G10" s="1"/>
    </row>
    <row r="11" spans="1:7" ht="15" customHeight="1" x14ac:dyDescent="0.35">
      <c r="A11" s="1"/>
      <c r="B11" s="1"/>
      <c r="C11" s="1"/>
      <c r="D11" s="1"/>
      <c r="E11" s="1"/>
      <c r="F11" s="1"/>
      <c r="G11" s="1"/>
    </row>
    <row r="12" spans="1:7" ht="15" customHeight="1" x14ac:dyDescent="0.35">
      <c r="A12" s="1"/>
      <c r="B12" s="1"/>
      <c r="C12" s="1"/>
      <c r="D12" s="1"/>
      <c r="E12" s="1"/>
      <c r="F12" s="1"/>
      <c r="G12" s="1"/>
    </row>
    <row r="13" spans="1:7" ht="15" customHeight="1" x14ac:dyDescent="0.35">
      <c r="A13" s="1"/>
      <c r="B13" s="1"/>
      <c r="C13" s="1"/>
      <c r="D13" s="1"/>
      <c r="E13" s="1"/>
      <c r="F13" s="1"/>
      <c r="G13" s="1"/>
    </row>
    <row r="14" spans="1:7" ht="15" customHeight="1" x14ac:dyDescent="0.35">
      <c r="A14" s="1"/>
      <c r="B14" s="1"/>
      <c r="C14" s="1"/>
      <c r="D14" s="1"/>
      <c r="E14" s="1"/>
      <c r="F14" s="1"/>
      <c r="G14" s="1"/>
    </row>
    <row r="15" spans="1:7" ht="15" customHeight="1" x14ac:dyDescent="0.35">
      <c r="A15" s="1"/>
      <c r="B15" s="1"/>
      <c r="C15" s="1"/>
      <c r="D15" s="1"/>
      <c r="E15" s="1"/>
      <c r="F15" s="1"/>
      <c r="G15" s="1"/>
    </row>
    <row r="16" spans="1:7" ht="15" customHeight="1" x14ac:dyDescent="0.35">
      <c r="A16" s="1"/>
      <c r="B16" s="1"/>
      <c r="C16" s="1"/>
      <c r="D16" s="1"/>
      <c r="E16" s="1"/>
      <c r="F16" s="1"/>
      <c r="G16" s="1"/>
    </row>
    <row r="17" spans="1:29" ht="15" customHeight="1" x14ac:dyDescent="0.35">
      <c r="A17" s="1"/>
      <c r="B17" s="1"/>
      <c r="C17" s="1"/>
      <c r="D17" s="1"/>
      <c r="E17" s="1"/>
      <c r="F17" s="1"/>
      <c r="G17" s="1"/>
    </row>
    <row r="18" spans="1:29" ht="15" customHeight="1" x14ac:dyDescent="0.35">
      <c r="A18" s="1"/>
      <c r="B18" s="1"/>
      <c r="C18" s="1"/>
      <c r="D18" s="1"/>
      <c r="E18" s="1"/>
      <c r="F18" s="1"/>
      <c r="G18" s="1"/>
    </row>
    <row r="19" spans="1:29" ht="15" customHeight="1" x14ac:dyDescent="0.35">
      <c r="A19" s="1"/>
      <c r="B19" s="1"/>
      <c r="C19" s="1"/>
      <c r="D19" s="1"/>
      <c r="E19" s="1"/>
      <c r="F19" s="1"/>
      <c r="G19" s="1"/>
    </row>
    <row r="20" spans="1:29" ht="15" customHeight="1" x14ac:dyDescent="0.35">
      <c r="A20" s="1"/>
      <c r="B20" s="1"/>
      <c r="C20" s="1"/>
      <c r="D20" s="1"/>
      <c r="E20" s="1"/>
      <c r="F20" s="1"/>
      <c r="G20" s="1"/>
    </row>
    <row r="21" spans="1:29" ht="15" customHeight="1" x14ac:dyDescent="0.35">
      <c r="A21" s="1"/>
      <c r="B21" s="1"/>
      <c r="C21" s="1"/>
      <c r="D21" s="1"/>
      <c r="E21" s="1"/>
      <c r="F21" s="1"/>
      <c r="G21" s="1"/>
    </row>
    <row r="22" spans="1:29" ht="15" customHeight="1" x14ac:dyDescent="0.35">
      <c r="A22" s="1"/>
      <c r="B22" s="1"/>
      <c r="C22" s="1"/>
      <c r="D22" s="1"/>
      <c r="E22" s="1"/>
      <c r="F22" s="1"/>
      <c r="G22" s="1"/>
    </row>
    <row r="23" spans="1:29" ht="15" customHeight="1" x14ac:dyDescent="0.35">
      <c r="A23" s="1"/>
      <c r="B23" s="1"/>
      <c r="C23" s="1"/>
      <c r="D23" s="1"/>
      <c r="E23" s="1"/>
      <c r="F23" s="1"/>
      <c r="G23" s="1"/>
    </row>
    <row r="29" spans="1:29" ht="15" customHeight="1" x14ac:dyDescent="0.35">
      <c r="A29" s="16"/>
      <c r="B29" s="9"/>
      <c r="C29" s="9"/>
      <c r="D29" s="9"/>
      <c r="E29" s="9"/>
      <c r="F29" s="9"/>
      <c r="G29" s="9"/>
      <c r="H29" s="9"/>
    </row>
    <row r="30" spans="1:29" x14ac:dyDescent="0.35">
      <c r="A30" s="9"/>
      <c r="B30" s="9"/>
      <c r="C30" s="9"/>
      <c r="D30" s="9"/>
      <c r="E30" s="9"/>
      <c r="F30" s="9"/>
      <c r="G30" s="9"/>
      <c r="H30" s="9"/>
    </row>
    <row r="31" spans="1:29" x14ac:dyDescent="0.35">
      <c r="A31" s="9"/>
      <c r="B31" s="9"/>
      <c r="C31" s="9"/>
      <c r="D31" s="9"/>
      <c r="E31" s="9"/>
      <c r="F31" s="9"/>
      <c r="G31" s="9"/>
      <c r="H31" s="9"/>
    </row>
    <row r="32" spans="1:29" x14ac:dyDescent="0.35">
      <c r="A32" s="9"/>
      <c r="B32" s="9"/>
      <c r="C32" s="9"/>
      <c r="D32" s="9"/>
      <c r="E32" s="9"/>
      <c r="F32" s="9"/>
      <c r="G32" s="9"/>
      <c r="H32" s="9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35">
      <c r="A33" s="9"/>
      <c r="B33" s="9"/>
      <c r="C33" s="9"/>
      <c r="D33" s="9"/>
      <c r="E33" s="9"/>
      <c r="F33" s="9"/>
      <c r="G33" s="9"/>
      <c r="H33" s="9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x14ac:dyDescent="0.35">
      <c r="A34" s="9"/>
      <c r="B34" s="9"/>
      <c r="C34" s="9"/>
      <c r="D34" s="9"/>
      <c r="E34" s="9"/>
      <c r="F34" s="9"/>
      <c r="G34" s="9"/>
      <c r="H34" s="9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x14ac:dyDescent="0.35">
      <c r="A35" s="9"/>
      <c r="B35" s="9"/>
      <c r="C35" s="9"/>
      <c r="D35" s="9"/>
      <c r="E35" s="9"/>
      <c r="F35" s="9"/>
      <c r="G35" s="9"/>
      <c r="H35" s="9"/>
    </row>
    <row r="36" spans="1:29" x14ac:dyDescent="0.35">
      <c r="A36" s="9"/>
      <c r="B36" s="9"/>
      <c r="C36" s="9"/>
      <c r="D36" s="9"/>
      <c r="E36" s="9"/>
      <c r="F36" s="9"/>
      <c r="G36" s="9"/>
      <c r="H36" s="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3"/>
  <sheetViews>
    <sheetView workbookViewId="0">
      <selection activeCell="D6" sqref="D6"/>
    </sheetView>
  </sheetViews>
  <sheetFormatPr defaultRowHeight="14.5" x14ac:dyDescent="0.35"/>
  <cols>
    <col min="3" max="3" width="25.26953125" customWidth="1"/>
    <col min="4" max="4" width="17" customWidth="1"/>
    <col min="5" max="5" width="20.7265625" customWidth="1"/>
    <col min="6" max="6" width="23.54296875" customWidth="1"/>
    <col min="7" max="7" width="19.54296875" bestFit="1" customWidth="1"/>
    <col min="8" max="8" width="6.7265625" style="35" customWidth="1"/>
    <col min="9" max="9" width="11.81640625" style="35" customWidth="1"/>
    <col min="10" max="10" width="12" style="35" customWidth="1"/>
    <col min="11" max="15" width="9.1796875" style="35"/>
  </cols>
  <sheetData>
    <row r="1" spans="1:15" ht="15" customHeight="1" x14ac:dyDescent="0.3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2"/>
    </row>
    <row r="2" spans="1:15" ht="15" customHeight="1" x14ac:dyDescent="0.35">
      <c r="A2" s="5"/>
      <c r="B2" s="5"/>
      <c r="C2" s="5"/>
      <c r="D2" s="5"/>
      <c r="E2" s="5"/>
      <c r="F2" s="5"/>
      <c r="G2" s="5"/>
      <c r="H2" s="33"/>
      <c r="I2" s="33"/>
      <c r="J2" s="33"/>
      <c r="K2" s="33"/>
      <c r="L2" s="33"/>
      <c r="M2" s="33"/>
      <c r="N2" s="33"/>
      <c r="O2" s="32"/>
    </row>
    <row r="3" spans="1:15" ht="15.75" customHeight="1" x14ac:dyDescent="0.35">
      <c r="A3" s="62" t="s">
        <v>0</v>
      </c>
      <c r="B3" s="63"/>
      <c r="C3" s="66" t="s">
        <v>1</v>
      </c>
      <c r="D3" s="67" t="s">
        <v>68</v>
      </c>
      <c r="E3" s="67" t="s">
        <v>73</v>
      </c>
      <c r="F3" s="67" t="s">
        <v>74</v>
      </c>
      <c r="G3" s="75" t="s">
        <v>72</v>
      </c>
      <c r="H3" s="40"/>
      <c r="I3" s="42"/>
      <c r="J3" s="34"/>
    </row>
    <row r="4" spans="1:15" ht="67.5" customHeight="1" x14ac:dyDescent="0.35">
      <c r="A4" s="64"/>
      <c r="B4" s="65"/>
      <c r="C4" s="66"/>
      <c r="D4" s="68"/>
      <c r="E4" s="68"/>
      <c r="F4" s="68"/>
      <c r="G4" s="76"/>
      <c r="H4" s="41"/>
      <c r="I4" s="43"/>
      <c r="J4" s="36" t="s">
        <v>33</v>
      </c>
      <c r="K4" s="36" t="s">
        <v>34</v>
      </c>
      <c r="L4" s="36" t="s">
        <v>35</v>
      </c>
      <c r="M4" s="36" t="s">
        <v>36</v>
      </c>
    </row>
    <row r="5" spans="1:15" x14ac:dyDescent="0.35">
      <c r="A5" s="62" t="s">
        <v>2</v>
      </c>
      <c r="B5" s="63"/>
      <c r="C5" s="29" t="s">
        <v>37</v>
      </c>
      <c r="D5" s="6">
        <v>717</v>
      </c>
      <c r="E5" s="6">
        <v>201</v>
      </c>
      <c r="F5" s="22">
        <f>E5/D5</f>
        <v>0.28033472803347281</v>
      </c>
      <c r="G5" s="17" t="str">
        <f>ROUND(J5*100,0)&amp;-ROUND(K5*100,0)&amp;"%"</f>
        <v>25-31%</v>
      </c>
      <c r="H5" s="37">
        <f t="shared" ref="H5:H25" si="0">$F$26</f>
        <v>0.24075235109717869</v>
      </c>
      <c r="I5" s="38">
        <v>0.3</v>
      </c>
      <c r="J5" s="37">
        <v>0.24869524073264071</v>
      </c>
      <c r="K5" s="37">
        <v>0.31431545604311584</v>
      </c>
      <c r="L5" s="37">
        <f>F5-J5</f>
        <v>3.1639487300832103E-2</v>
      </c>
      <c r="M5" s="37">
        <f>K5-F5</f>
        <v>3.3980728009643024E-2</v>
      </c>
    </row>
    <row r="6" spans="1:15" x14ac:dyDescent="0.35">
      <c r="A6" s="73"/>
      <c r="B6" s="74"/>
      <c r="C6" s="30" t="s">
        <v>38</v>
      </c>
      <c r="D6" s="6">
        <v>483</v>
      </c>
      <c r="E6" s="6">
        <v>165</v>
      </c>
      <c r="F6" s="22">
        <f t="shared" ref="F6:F26" si="1">E6/D6</f>
        <v>0.34161490683229812</v>
      </c>
      <c r="G6" s="17" t="str">
        <f t="shared" ref="G6:G26" si="2">ROUND(J6*100,0)&amp;-ROUND(K6*100,0)&amp;"%"</f>
        <v>30-39%</v>
      </c>
      <c r="H6" s="37">
        <f t="shared" si="0"/>
        <v>0.24075235109717869</v>
      </c>
      <c r="I6" s="38">
        <v>0.3</v>
      </c>
      <c r="J6" s="37">
        <v>0.30071899108046968</v>
      </c>
      <c r="K6" s="37">
        <v>0.38501031126958246</v>
      </c>
      <c r="L6" s="37">
        <f t="shared" ref="L6:L26" si="3">F6-J6</f>
        <v>4.0895915751828438E-2</v>
      </c>
      <c r="M6" s="37">
        <f t="shared" ref="M6:M26" si="4">K6-F6</f>
        <v>4.3395404437284346E-2</v>
      </c>
    </row>
    <row r="7" spans="1:15" x14ac:dyDescent="0.35">
      <c r="A7" s="64"/>
      <c r="B7" s="65"/>
      <c r="C7" s="14" t="s">
        <v>5</v>
      </c>
      <c r="D7" s="14">
        <v>1200</v>
      </c>
      <c r="E7" s="14">
        <v>366</v>
      </c>
      <c r="F7" s="23">
        <f t="shared" si="1"/>
        <v>0.30499999999999999</v>
      </c>
      <c r="G7" s="18" t="str">
        <f t="shared" si="2"/>
        <v>28-33%</v>
      </c>
      <c r="H7" s="37">
        <f t="shared" si="0"/>
        <v>0.24075235109717869</v>
      </c>
      <c r="I7" s="38">
        <v>0.3</v>
      </c>
      <c r="J7" s="37">
        <v>0.27960692408628623</v>
      </c>
      <c r="K7" s="37">
        <v>0.33163756110504866</v>
      </c>
      <c r="L7" s="37">
        <f t="shared" si="3"/>
        <v>2.5393075913713758E-2</v>
      </c>
      <c r="M7" s="37">
        <f t="shared" si="4"/>
        <v>2.6637561105048668E-2</v>
      </c>
    </row>
    <row r="8" spans="1:15" x14ac:dyDescent="0.35">
      <c r="A8" s="62" t="s">
        <v>25</v>
      </c>
      <c r="B8" s="63"/>
      <c r="C8" s="30" t="s">
        <v>39</v>
      </c>
      <c r="D8" s="6">
        <v>460</v>
      </c>
      <c r="E8" s="6">
        <v>127</v>
      </c>
      <c r="F8" s="22">
        <f t="shared" si="1"/>
        <v>0.27608695652173915</v>
      </c>
      <c r="G8" s="17" t="str">
        <f t="shared" si="2"/>
        <v>24-32%</v>
      </c>
      <c r="H8" s="37">
        <f t="shared" si="0"/>
        <v>0.24075235109717869</v>
      </c>
      <c r="I8" s="38">
        <v>0.3</v>
      </c>
      <c r="J8" s="37">
        <v>0.23721465789798568</v>
      </c>
      <c r="K8" s="37">
        <v>0.31866806233085715</v>
      </c>
      <c r="L8" s="37">
        <f t="shared" si="3"/>
        <v>3.8872298623753465E-2</v>
      </c>
      <c r="M8" s="37">
        <f t="shared" si="4"/>
        <v>4.2581105809118003E-2</v>
      </c>
    </row>
    <row r="9" spans="1:15" x14ac:dyDescent="0.35">
      <c r="A9" s="73"/>
      <c r="B9" s="74"/>
      <c r="C9" s="30" t="s">
        <v>40</v>
      </c>
      <c r="D9" s="6">
        <v>419</v>
      </c>
      <c r="E9" s="6">
        <v>121</v>
      </c>
      <c r="F9" s="22">
        <f t="shared" si="1"/>
        <v>0.28878281622911695</v>
      </c>
      <c r="G9" s="17" t="str">
        <f t="shared" si="2"/>
        <v>25-33%</v>
      </c>
      <c r="H9" s="37">
        <f t="shared" si="0"/>
        <v>0.24075235109717869</v>
      </c>
      <c r="I9" s="38">
        <v>0.3</v>
      </c>
      <c r="J9" s="37">
        <v>0.24746292062870417</v>
      </c>
      <c r="K9" s="37">
        <v>0.33394045681780715</v>
      </c>
      <c r="L9" s="37">
        <f t="shared" si="3"/>
        <v>4.131989560041277E-2</v>
      </c>
      <c r="M9" s="37">
        <f t="shared" si="4"/>
        <v>4.5157640588690207E-2</v>
      </c>
    </row>
    <row r="10" spans="1:15" x14ac:dyDescent="0.35">
      <c r="A10" s="73"/>
      <c r="B10" s="74"/>
      <c r="C10" s="30" t="s">
        <v>41</v>
      </c>
      <c r="D10" s="6">
        <v>353</v>
      </c>
      <c r="E10" s="6">
        <v>110</v>
      </c>
      <c r="F10" s="22">
        <f t="shared" si="1"/>
        <v>0.31161473087818697</v>
      </c>
      <c r="G10" s="17" t="str">
        <f t="shared" si="2"/>
        <v>27-36%</v>
      </c>
      <c r="H10" s="37">
        <f t="shared" si="0"/>
        <v>0.24075235109717869</v>
      </c>
      <c r="I10" s="38">
        <v>0.3</v>
      </c>
      <c r="J10" s="37">
        <v>0.26554541810915749</v>
      </c>
      <c r="K10" s="37">
        <v>0.36174002607420869</v>
      </c>
      <c r="L10" s="37">
        <f t="shared" si="3"/>
        <v>4.606931276902948E-2</v>
      </c>
      <c r="M10" s="37">
        <f t="shared" si="4"/>
        <v>5.0125295196021713E-2</v>
      </c>
    </row>
    <row r="11" spans="1:15" x14ac:dyDescent="0.35">
      <c r="A11" s="73"/>
      <c r="B11" s="74"/>
      <c r="C11" s="30" t="s">
        <v>42</v>
      </c>
      <c r="D11" s="6">
        <v>183</v>
      </c>
      <c r="E11" s="6">
        <v>31</v>
      </c>
      <c r="F11" s="22">
        <f t="shared" si="1"/>
        <v>0.16939890710382513</v>
      </c>
      <c r="G11" s="17" t="str">
        <f t="shared" si="2"/>
        <v>12-23%</v>
      </c>
      <c r="H11" s="37">
        <f t="shared" si="0"/>
        <v>0.24075235109717869</v>
      </c>
      <c r="I11" s="38">
        <v>0.3</v>
      </c>
      <c r="J11" s="37">
        <v>0.12198311997335363</v>
      </c>
      <c r="K11" s="37">
        <v>0.23040895147311233</v>
      </c>
      <c r="L11" s="37">
        <f t="shared" si="3"/>
        <v>4.7415787130471496E-2</v>
      </c>
      <c r="M11" s="37">
        <f t="shared" si="4"/>
        <v>6.1010044369287197E-2</v>
      </c>
    </row>
    <row r="12" spans="1:15" x14ac:dyDescent="0.35">
      <c r="A12" s="64"/>
      <c r="B12" s="65"/>
      <c r="C12" s="31" t="s">
        <v>10</v>
      </c>
      <c r="D12" s="14">
        <v>1415</v>
      </c>
      <c r="E12" s="14">
        <v>389</v>
      </c>
      <c r="F12" s="23">
        <f t="shared" si="1"/>
        <v>0.27491166077738516</v>
      </c>
      <c r="G12" s="18" t="str">
        <f t="shared" si="2"/>
        <v>25-30%</v>
      </c>
      <c r="H12" s="37">
        <f t="shared" si="0"/>
        <v>0.24075235109717869</v>
      </c>
      <c r="I12" s="38">
        <v>0.3</v>
      </c>
      <c r="J12" s="37">
        <v>0.25228184845452994</v>
      </c>
      <c r="K12" s="37">
        <v>0.29876030424546668</v>
      </c>
      <c r="L12" s="37">
        <f t="shared" si="3"/>
        <v>2.2629812322855214E-2</v>
      </c>
      <c r="M12" s="37">
        <f t="shared" si="4"/>
        <v>2.3848643468081521E-2</v>
      </c>
    </row>
    <row r="13" spans="1:15" x14ac:dyDescent="0.35">
      <c r="A13" s="62" t="s">
        <v>24</v>
      </c>
      <c r="B13" s="63"/>
      <c r="C13" s="30" t="s">
        <v>43</v>
      </c>
      <c r="D13" s="6">
        <v>12</v>
      </c>
      <c r="E13" s="6">
        <v>3</v>
      </c>
      <c r="F13" s="22">
        <f t="shared" si="1"/>
        <v>0.25</v>
      </c>
      <c r="G13" s="17" t="str">
        <f t="shared" si="2"/>
        <v>9-53%</v>
      </c>
      <c r="H13" s="37">
        <f t="shared" si="0"/>
        <v>0.24075235109717869</v>
      </c>
      <c r="I13" s="38">
        <v>0.3</v>
      </c>
      <c r="J13" s="37">
        <v>8.8941848600238418E-2</v>
      </c>
      <c r="K13" s="37">
        <v>0.53230478130009207</v>
      </c>
      <c r="L13" s="37">
        <f t="shared" si="3"/>
        <v>0.1610581513997616</v>
      </c>
      <c r="M13" s="37">
        <f t="shared" si="4"/>
        <v>0.28230478130009207</v>
      </c>
    </row>
    <row r="14" spans="1:15" x14ac:dyDescent="0.35">
      <c r="A14" s="73"/>
      <c r="B14" s="74"/>
      <c r="C14" s="30" t="s">
        <v>44</v>
      </c>
      <c r="D14" s="6">
        <v>58</v>
      </c>
      <c r="E14" s="6">
        <v>0</v>
      </c>
      <c r="F14" s="45" t="s">
        <v>78</v>
      </c>
      <c r="G14" s="45" t="s">
        <v>78</v>
      </c>
      <c r="H14" s="37">
        <f t="shared" si="0"/>
        <v>0.24075235109717869</v>
      </c>
      <c r="I14" s="38">
        <v>0.3</v>
      </c>
      <c r="J14" s="37">
        <v>1.6170387218712746E-12</v>
      </c>
      <c r="K14" s="37">
        <v>6.2117618913779885E-2</v>
      </c>
      <c r="L14" s="37" t="e">
        <f t="shared" si="3"/>
        <v>#VALUE!</v>
      </c>
      <c r="M14" s="37" t="e">
        <f t="shared" si="4"/>
        <v>#VALUE!</v>
      </c>
    </row>
    <row r="15" spans="1:15" x14ac:dyDescent="0.35">
      <c r="A15" s="73"/>
      <c r="B15" s="74"/>
      <c r="C15" s="30" t="s">
        <v>45</v>
      </c>
      <c r="D15" s="6">
        <v>43</v>
      </c>
      <c r="E15" s="6">
        <v>0</v>
      </c>
      <c r="F15" s="45" t="s">
        <v>78</v>
      </c>
      <c r="G15" s="45" t="s">
        <v>78</v>
      </c>
      <c r="H15" s="37">
        <f t="shared" si="0"/>
        <v>0.24075235109717869</v>
      </c>
      <c r="I15" s="38">
        <v>0.3</v>
      </c>
      <c r="J15" s="37">
        <v>2.1348618112126694E-12</v>
      </c>
      <c r="K15" s="37">
        <v>8.2009497131292075E-2</v>
      </c>
      <c r="L15" s="37" t="e">
        <f t="shared" si="3"/>
        <v>#VALUE!</v>
      </c>
      <c r="M15" s="37" t="e">
        <f t="shared" si="4"/>
        <v>#VALUE!</v>
      </c>
    </row>
    <row r="16" spans="1:15" x14ac:dyDescent="0.35">
      <c r="A16" s="73"/>
      <c r="B16" s="74"/>
      <c r="C16" s="30" t="s">
        <v>46</v>
      </c>
      <c r="D16" s="6">
        <v>78</v>
      </c>
      <c r="E16" s="6">
        <v>9</v>
      </c>
      <c r="F16" s="22">
        <f t="shared" si="1"/>
        <v>0.11538461538461539</v>
      </c>
      <c r="G16" s="17" t="str">
        <f t="shared" si="2"/>
        <v>6-20%</v>
      </c>
      <c r="H16" s="37">
        <f t="shared" si="0"/>
        <v>0.24075235109717869</v>
      </c>
      <c r="I16" s="38">
        <v>0.3</v>
      </c>
      <c r="J16" s="37">
        <v>6.1905183725188939E-2</v>
      </c>
      <c r="K16" s="37">
        <v>0.20496991460477615</v>
      </c>
      <c r="L16" s="37">
        <f t="shared" si="3"/>
        <v>5.3479431659426452E-2</v>
      </c>
      <c r="M16" s="37">
        <f t="shared" si="4"/>
        <v>8.9585299220160758E-2</v>
      </c>
    </row>
    <row r="17" spans="1:13" x14ac:dyDescent="0.35">
      <c r="A17" s="73"/>
      <c r="B17" s="74"/>
      <c r="C17" s="30" t="s">
        <v>47</v>
      </c>
      <c r="D17" s="6">
        <v>57</v>
      </c>
      <c r="E17" s="6">
        <v>0</v>
      </c>
      <c r="F17" s="45" t="s">
        <v>78</v>
      </c>
      <c r="G17" s="45" t="s">
        <v>78</v>
      </c>
      <c r="H17" s="37">
        <f t="shared" si="0"/>
        <v>0.24075235109717869</v>
      </c>
      <c r="I17" s="38">
        <v>0.3</v>
      </c>
      <c r="J17" s="37">
        <v>1.6436166371337796E-12</v>
      </c>
      <c r="K17" s="37">
        <v>6.3138594348362248E-2</v>
      </c>
      <c r="L17" s="37" t="e">
        <f t="shared" si="3"/>
        <v>#VALUE!</v>
      </c>
      <c r="M17" s="37" t="e">
        <f t="shared" si="4"/>
        <v>#VALUE!</v>
      </c>
    </row>
    <row r="18" spans="1:13" x14ac:dyDescent="0.35">
      <c r="A18" s="73"/>
      <c r="B18" s="74"/>
      <c r="C18" s="30" t="s">
        <v>48</v>
      </c>
      <c r="D18" s="6">
        <v>18</v>
      </c>
      <c r="E18" s="6">
        <v>0</v>
      </c>
      <c r="F18" s="45" t="s">
        <v>78</v>
      </c>
      <c r="G18" s="45" t="s">
        <v>78</v>
      </c>
      <c r="H18" s="37">
        <f t="shared" si="0"/>
        <v>0.24075235109717869</v>
      </c>
      <c r="I18" s="38">
        <v>0.3</v>
      </c>
      <c r="J18" s="37">
        <v>4.5784524103645403E-12</v>
      </c>
      <c r="K18" s="37">
        <v>0.17587863431791184</v>
      </c>
      <c r="L18" s="37" t="e">
        <f t="shared" si="3"/>
        <v>#VALUE!</v>
      </c>
      <c r="M18" s="37" t="e">
        <f t="shared" si="4"/>
        <v>#VALUE!</v>
      </c>
    </row>
    <row r="19" spans="1:13" x14ac:dyDescent="0.35">
      <c r="A19" s="73"/>
      <c r="B19" s="74"/>
      <c r="C19" s="30" t="s">
        <v>49</v>
      </c>
      <c r="D19" s="6">
        <v>43</v>
      </c>
      <c r="E19" s="6">
        <v>0</v>
      </c>
      <c r="F19" s="45" t="s">
        <v>78</v>
      </c>
      <c r="G19" s="45" t="s">
        <v>78</v>
      </c>
      <c r="H19" s="37">
        <f t="shared" si="0"/>
        <v>0.24075235109717869</v>
      </c>
      <c r="I19" s="38">
        <v>0.3</v>
      </c>
      <c r="J19" s="37">
        <v>2.1348618112126694E-12</v>
      </c>
      <c r="K19" s="37">
        <v>8.2009497131292075E-2</v>
      </c>
      <c r="L19" s="37" t="e">
        <f t="shared" si="3"/>
        <v>#VALUE!</v>
      </c>
      <c r="M19" s="37" t="e">
        <f t="shared" si="4"/>
        <v>#VALUE!</v>
      </c>
    </row>
    <row r="20" spans="1:13" x14ac:dyDescent="0.35">
      <c r="A20" s="73"/>
      <c r="B20" s="74"/>
      <c r="C20" s="30" t="s">
        <v>50</v>
      </c>
      <c r="D20" s="6">
        <v>49</v>
      </c>
      <c r="E20" s="6">
        <v>0</v>
      </c>
      <c r="F20" s="45" t="s">
        <v>78</v>
      </c>
      <c r="G20" s="45" t="s">
        <v>78</v>
      </c>
      <c r="H20" s="37">
        <f t="shared" si="0"/>
        <v>0.24075235109717869</v>
      </c>
      <c r="I20" s="38">
        <v>0.3</v>
      </c>
      <c r="J20" s="37">
        <v>1.8924541461095483E-12</v>
      </c>
      <c r="K20" s="37">
        <v>7.2697545129778066E-2</v>
      </c>
      <c r="L20" s="37" t="e">
        <f t="shared" si="3"/>
        <v>#VALUE!</v>
      </c>
      <c r="M20" s="37" t="e">
        <f t="shared" si="4"/>
        <v>#VALUE!</v>
      </c>
    </row>
    <row r="21" spans="1:13" x14ac:dyDescent="0.35">
      <c r="A21" s="73"/>
      <c r="B21" s="74"/>
      <c r="C21" s="30" t="s">
        <v>51</v>
      </c>
      <c r="D21" s="6">
        <v>64</v>
      </c>
      <c r="E21" s="6">
        <v>0</v>
      </c>
      <c r="F21" s="45" t="s">
        <v>78</v>
      </c>
      <c r="G21" s="45" t="s">
        <v>78</v>
      </c>
      <c r="H21" s="37">
        <f t="shared" si="0"/>
        <v>0.24075235109717869</v>
      </c>
      <c r="I21" s="38">
        <v>0.3</v>
      </c>
      <c r="J21" s="37">
        <v>1.4740253678903025E-12</v>
      </c>
      <c r="K21" s="37">
        <v>5.662384260402574E-2</v>
      </c>
      <c r="L21" s="37" t="e">
        <f t="shared" si="3"/>
        <v>#VALUE!</v>
      </c>
      <c r="M21" s="37" t="e">
        <f t="shared" si="4"/>
        <v>#VALUE!</v>
      </c>
    </row>
    <row r="22" spans="1:13" x14ac:dyDescent="0.35">
      <c r="A22" s="73"/>
      <c r="B22" s="74"/>
      <c r="C22" s="30" t="s">
        <v>52</v>
      </c>
      <c r="D22" s="6">
        <v>3</v>
      </c>
      <c r="E22" s="6">
        <v>0</v>
      </c>
      <c r="F22" s="45" t="s">
        <v>78</v>
      </c>
      <c r="G22" s="45" t="s">
        <v>78</v>
      </c>
      <c r="H22" s="37">
        <f t="shared" si="0"/>
        <v>0.24075235109717869</v>
      </c>
      <c r="I22" s="38">
        <v>0.3</v>
      </c>
      <c r="J22" s="37">
        <v>1.4616800186955218E-11</v>
      </c>
      <c r="K22" s="37">
        <v>0.56149603065870779</v>
      </c>
      <c r="L22" s="37" t="e">
        <f t="shared" si="3"/>
        <v>#VALUE!</v>
      </c>
      <c r="M22" s="37" t="e">
        <f t="shared" si="4"/>
        <v>#VALUE!</v>
      </c>
    </row>
    <row r="23" spans="1:13" x14ac:dyDescent="0.35">
      <c r="A23" s="73"/>
      <c r="B23" s="74"/>
      <c r="C23" s="30" t="s">
        <v>53</v>
      </c>
      <c r="D23" s="6">
        <v>59</v>
      </c>
      <c r="E23" s="6">
        <v>0</v>
      </c>
      <c r="F23" s="45" t="s">
        <v>78</v>
      </c>
      <c r="G23" s="45" t="s">
        <v>78</v>
      </c>
      <c r="H23" s="37">
        <f t="shared" si="0"/>
        <v>0.24075235109717869</v>
      </c>
      <c r="I23" s="38">
        <v>0.3</v>
      </c>
      <c r="J23" s="37">
        <v>1.5913066788201084E-12</v>
      </c>
      <c r="K23" s="37">
        <v>6.1129137177068228E-2</v>
      </c>
      <c r="L23" s="37" t="e">
        <f t="shared" si="3"/>
        <v>#VALUE!</v>
      </c>
      <c r="M23" s="37" t="e">
        <f t="shared" si="4"/>
        <v>#VALUE!</v>
      </c>
    </row>
    <row r="24" spans="1:13" x14ac:dyDescent="0.35">
      <c r="A24" s="73"/>
      <c r="B24" s="74"/>
      <c r="C24" s="30" t="s">
        <v>54</v>
      </c>
      <c r="D24" s="6">
        <v>91</v>
      </c>
      <c r="E24" s="6">
        <v>1</v>
      </c>
      <c r="F24" s="22">
        <f t="shared" si="1"/>
        <v>1.098901098901099E-2</v>
      </c>
      <c r="G24" s="17" t="str">
        <f t="shared" si="2"/>
        <v>0-6%</v>
      </c>
      <c r="H24" s="37">
        <f t="shared" si="0"/>
        <v>0.24075235109717869</v>
      </c>
      <c r="I24" s="38">
        <v>0.3</v>
      </c>
      <c r="J24" s="37">
        <v>1.9424768659648947E-3</v>
      </c>
      <c r="K24" s="37">
        <v>5.9649196613301779E-2</v>
      </c>
      <c r="L24" s="37">
        <f t="shared" si="3"/>
        <v>9.0465341230460961E-3</v>
      </c>
      <c r="M24" s="37">
        <f t="shared" si="4"/>
        <v>4.8660185624290787E-2</v>
      </c>
    </row>
    <row r="25" spans="1:13" x14ac:dyDescent="0.35">
      <c r="A25" s="64"/>
      <c r="B25" s="65"/>
      <c r="C25" s="8" t="s">
        <v>23</v>
      </c>
      <c r="D25" s="14">
        <v>575</v>
      </c>
      <c r="E25" s="14">
        <v>13</v>
      </c>
      <c r="F25" s="23">
        <f t="shared" si="1"/>
        <v>2.2608695652173914E-2</v>
      </c>
      <c r="G25" s="18" t="str">
        <f t="shared" si="2"/>
        <v>1-4%</v>
      </c>
      <c r="H25" s="37">
        <f t="shared" si="0"/>
        <v>0.24075235109717869</v>
      </c>
      <c r="I25" s="38">
        <v>0.3</v>
      </c>
      <c r="J25" s="37">
        <v>1.3259434704904259E-2</v>
      </c>
      <c r="K25" s="37">
        <v>3.829430864305803E-2</v>
      </c>
      <c r="L25" s="37">
        <f t="shared" si="3"/>
        <v>9.3492609472696549E-3</v>
      </c>
      <c r="M25" s="37">
        <f t="shared" si="4"/>
        <v>1.5685612990884116E-2</v>
      </c>
    </row>
    <row r="26" spans="1:13" x14ac:dyDescent="0.35">
      <c r="A26" s="61" t="s">
        <v>27</v>
      </c>
      <c r="B26" s="61"/>
      <c r="C26" s="7"/>
      <c r="D26" s="14">
        <v>3190</v>
      </c>
      <c r="E26" s="14">
        <v>768</v>
      </c>
      <c r="F26" s="23">
        <f t="shared" si="1"/>
        <v>0.24075235109717869</v>
      </c>
      <c r="G26" s="18" t="str">
        <f t="shared" si="2"/>
        <v>23-26%</v>
      </c>
      <c r="J26" s="37">
        <v>0.22623340081768492</v>
      </c>
      <c r="K26" s="37">
        <v>0.25589492977916056</v>
      </c>
      <c r="L26" s="37">
        <f t="shared" si="3"/>
        <v>1.4518950279493764E-2</v>
      </c>
      <c r="M26" s="37">
        <f t="shared" si="4"/>
        <v>1.5142578681981878E-2</v>
      </c>
    </row>
    <row r="27" spans="1:13" x14ac:dyDescent="0.35">
      <c r="F27" s="3"/>
      <c r="J27" s="39"/>
      <c r="K27" s="39"/>
    </row>
    <row r="30" spans="1:13" ht="44.25" customHeight="1" x14ac:dyDescent="0.35">
      <c r="A30" s="62" t="s">
        <v>0</v>
      </c>
      <c r="B30" s="63"/>
      <c r="C30" s="66" t="s">
        <v>1</v>
      </c>
      <c r="D30" s="67" t="s">
        <v>68</v>
      </c>
      <c r="E30" s="67" t="s">
        <v>75</v>
      </c>
      <c r="F30" s="67" t="s">
        <v>70</v>
      </c>
    </row>
    <row r="31" spans="1:13" ht="48.75" customHeight="1" x14ac:dyDescent="0.35">
      <c r="A31" s="64"/>
      <c r="B31" s="65"/>
      <c r="C31" s="66"/>
      <c r="D31" s="68"/>
      <c r="E31" s="68"/>
      <c r="F31" s="68"/>
    </row>
    <row r="32" spans="1:13" x14ac:dyDescent="0.35">
      <c r="A32" s="62" t="s">
        <v>2</v>
      </c>
      <c r="B32" s="63"/>
      <c r="C32" s="29" t="s">
        <v>37</v>
      </c>
      <c r="D32" s="6">
        <v>717</v>
      </c>
      <c r="E32" s="6">
        <v>116</v>
      </c>
      <c r="F32" s="24">
        <f>E32/D32</f>
        <v>0.16178521617852162</v>
      </c>
      <c r="G32" s="28">
        <f>$F$53</f>
        <v>0.19467084639498433</v>
      </c>
    </row>
    <row r="33" spans="1:7" x14ac:dyDescent="0.35">
      <c r="A33" s="73"/>
      <c r="B33" s="74"/>
      <c r="C33" s="30" t="s">
        <v>38</v>
      </c>
      <c r="D33" s="6">
        <v>483</v>
      </c>
      <c r="E33" s="6">
        <v>120</v>
      </c>
      <c r="F33" s="24">
        <f t="shared" ref="F33:F53" si="5">E33/D33</f>
        <v>0.2484472049689441</v>
      </c>
      <c r="G33" s="28">
        <f t="shared" ref="G33:G52" si="6">$F$53</f>
        <v>0.19467084639498433</v>
      </c>
    </row>
    <row r="34" spans="1:7" x14ac:dyDescent="0.35">
      <c r="A34" s="64"/>
      <c r="B34" s="65"/>
      <c r="C34" s="14" t="s">
        <v>5</v>
      </c>
      <c r="D34" s="14">
        <v>1200</v>
      </c>
      <c r="E34" s="14">
        <v>236</v>
      </c>
      <c r="F34" s="27">
        <f t="shared" si="5"/>
        <v>0.19666666666666666</v>
      </c>
      <c r="G34" s="28">
        <f t="shared" si="6"/>
        <v>0.19467084639498433</v>
      </c>
    </row>
    <row r="35" spans="1:7" x14ac:dyDescent="0.35">
      <c r="A35" s="62" t="s">
        <v>25</v>
      </c>
      <c r="B35" s="63"/>
      <c r="C35" s="30" t="s">
        <v>39</v>
      </c>
      <c r="D35" s="6">
        <v>460</v>
      </c>
      <c r="E35" s="6">
        <v>110</v>
      </c>
      <c r="F35" s="24">
        <f t="shared" si="5"/>
        <v>0.2391304347826087</v>
      </c>
      <c r="G35" s="28">
        <f t="shared" si="6"/>
        <v>0.19467084639498433</v>
      </c>
    </row>
    <row r="36" spans="1:7" x14ac:dyDescent="0.35">
      <c r="A36" s="73"/>
      <c r="B36" s="74"/>
      <c r="C36" s="30" t="s">
        <v>40</v>
      </c>
      <c r="D36" s="6">
        <v>419</v>
      </c>
      <c r="E36" s="6">
        <v>121</v>
      </c>
      <c r="F36" s="24">
        <f t="shared" si="5"/>
        <v>0.28878281622911695</v>
      </c>
      <c r="G36" s="28">
        <f t="shared" si="6"/>
        <v>0.19467084639498433</v>
      </c>
    </row>
    <row r="37" spans="1:7" x14ac:dyDescent="0.35">
      <c r="A37" s="73"/>
      <c r="B37" s="74"/>
      <c r="C37" s="30" t="s">
        <v>41</v>
      </c>
      <c r="D37" s="6">
        <v>353</v>
      </c>
      <c r="E37" s="6">
        <v>110</v>
      </c>
      <c r="F37" s="24">
        <f t="shared" si="5"/>
        <v>0.31161473087818697</v>
      </c>
      <c r="G37" s="28">
        <f t="shared" si="6"/>
        <v>0.19467084639498433</v>
      </c>
    </row>
    <row r="38" spans="1:7" x14ac:dyDescent="0.35">
      <c r="A38" s="73"/>
      <c r="B38" s="74"/>
      <c r="C38" s="30" t="s">
        <v>42</v>
      </c>
      <c r="D38" s="6">
        <v>183</v>
      </c>
      <c r="E38" s="6">
        <v>31</v>
      </c>
      <c r="F38" s="24">
        <f t="shared" si="5"/>
        <v>0.16939890710382513</v>
      </c>
      <c r="G38" s="28">
        <f t="shared" si="6"/>
        <v>0.19467084639498433</v>
      </c>
    </row>
    <row r="39" spans="1:7" x14ac:dyDescent="0.35">
      <c r="A39" s="64"/>
      <c r="B39" s="65"/>
      <c r="C39" s="31" t="s">
        <v>10</v>
      </c>
      <c r="D39" s="14">
        <v>1415</v>
      </c>
      <c r="E39" s="14">
        <v>372</v>
      </c>
      <c r="F39" s="27">
        <f t="shared" si="5"/>
        <v>0.26289752650176679</v>
      </c>
      <c r="G39" s="28">
        <f t="shared" si="6"/>
        <v>0.19467084639498433</v>
      </c>
    </row>
    <row r="40" spans="1:7" x14ac:dyDescent="0.35">
      <c r="A40" s="62" t="s">
        <v>24</v>
      </c>
      <c r="B40" s="63"/>
      <c r="C40" s="30" t="s">
        <v>43</v>
      </c>
      <c r="D40" s="6">
        <v>12</v>
      </c>
      <c r="E40" s="6">
        <v>3</v>
      </c>
      <c r="F40" s="24">
        <f t="shared" si="5"/>
        <v>0.25</v>
      </c>
      <c r="G40" s="28">
        <f t="shared" si="6"/>
        <v>0.19467084639498433</v>
      </c>
    </row>
    <row r="41" spans="1:7" x14ac:dyDescent="0.35">
      <c r="A41" s="73"/>
      <c r="B41" s="74"/>
      <c r="C41" s="30" t="s">
        <v>44</v>
      </c>
      <c r="D41" s="6">
        <v>58</v>
      </c>
      <c r="E41" s="6">
        <v>0</v>
      </c>
      <c r="F41" s="45" t="s">
        <v>78</v>
      </c>
      <c r="G41" s="28">
        <f t="shared" si="6"/>
        <v>0.19467084639498433</v>
      </c>
    </row>
    <row r="42" spans="1:7" x14ac:dyDescent="0.35">
      <c r="A42" s="73"/>
      <c r="B42" s="74"/>
      <c r="C42" s="30" t="s">
        <v>45</v>
      </c>
      <c r="D42" s="6">
        <v>43</v>
      </c>
      <c r="E42" s="6">
        <v>0</v>
      </c>
      <c r="F42" s="45" t="s">
        <v>78</v>
      </c>
      <c r="G42" s="28">
        <f t="shared" si="6"/>
        <v>0.19467084639498433</v>
      </c>
    </row>
    <row r="43" spans="1:7" x14ac:dyDescent="0.35">
      <c r="A43" s="73"/>
      <c r="B43" s="74"/>
      <c r="C43" s="30" t="s">
        <v>46</v>
      </c>
      <c r="D43" s="6">
        <v>78</v>
      </c>
      <c r="E43" s="6">
        <v>9</v>
      </c>
      <c r="F43" s="24">
        <f t="shared" si="5"/>
        <v>0.11538461538461539</v>
      </c>
      <c r="G43" s="28">
        <f t="shared" si="6"/>
        <v>0.19467084639498433</v>
      </c>
    </row>
    <row r="44" spans="1:7" x14ac:dyDescent="0.35">
      <c r="A44" s="73"/>
      <c r="B44" s="74"/>
      <c r="C44" s="30" t="s">
        <v>47</v>
      </c>
      <c r="D44" s="6">
        <v>57</v>
      </c>
      <c r="E44" s="6">
        <v>0</v>
      </c>
      <c r="F44" s="45" t="s">
        <v>78</v>
      </c>
      <c r="G44" s="28">
        <f t="shared" si="6"/>
        <v>0.19467084639498433</v>
      </c>
    </row>
    <row r="45" spans="1:7" x14ac:dyDescent="0.35">
      <c r="A45" s="73"/>
      <c r="B45" s="74"/>
      <c r="C45" s="30" t="s">
        <v>48</v>
      </c>
      <c r="D45" s="6">
        <v>18</v>
      </c>
      <c r="E45" s="6">
        <v>0</v>
      </c>
      <c r="F45" s="45" t="s">
        <v>78</v>
      </c>
      <c r="G45" s="28">
        <f t="shared" si="6"/>
        <v>0.19467084639498433</v>
      </c>
    </row>
    <row r="46" spans="1:7" x14ac:dyDescent="0.35">
      <c r="A46" s="73"/>
      <c r="B46" s="74"/>
      <c r="C46" s="30" t="s">
        <v>49</v>
      </c>
      <c r="D46" s="6">
        <v>43</v>
      </c>
      <c r="E46" s="6">
        <v>0</v>
      </c>
      <c r="F46" s="45" t="s">
        <v>78</v>
      </c>
      <c r="G46" s="28">
        <f t="shared" si="6"/>
        <v>0.19467084639498433</v>
      </c>
    </row>
    <row r="47" spans="1:7" x14ac:dyDescent="0.35">
      <c r="A47" s="73"/>
      <c r="B47" s="74"/>
      <c r="C47" s="30" t="s">
        <v>50</v>
      </c>
      <c r="D47" s="6">
        <v>49</v>
      </c>
      <c r="E47" s="6">
        <v>0</v>
      </c>
      <c r="F47" s="45" t="s">
        <v>78</v>
      </c>
      <c r="G47" s="28">
        <f t="shared" si="6"/>
        <v>0.19467084639498433</v>
      </c>
    </row>
    <row r="48" spans="1:7" x14ac:dyDescent="0.35">
      <c r="A48" s="73"/>
      <c r="B48" s="74"/>
      <c r="C48" s="30" t="s">
        <v>51</v>
      </c>
      <c r="D48" s="6">
        <v>64</v>
      </c>
      <c r="E48" s="6">
        <v>0</v>
      </c>
      <c r="F48" s="45" t="s">
        <v>78</v>
      </c>
      <c r="G48" s="28">
        <f t="shared" si="6"/>
        <v>0.19467084639498433</v>
      </c>
    </row>
    <row r="49" spans="1:7" x14ac:dyDescent="0.35">
      <c r="A49" s="73"/>
      <c r="B49" s="74"/>
      <c r="C49" s="30" t="s">
        <v>52</v>
      </c>
      <c r="D49" s="6">
        <v>3</v>
      </c>
      <c r="E49" s="6">
        <v>0</v>
      </c>
      <c r="F49" s="45" t="s">
        <v>78</v>
      </c>
      <c r="G49" s="28">
        <f t="shared" si="6"/>
        <v>0.19467084639498433</v>
      </c>
    </row>
    <row r="50" spans="1:7" x14ac:dyDescent="0.35">
      <c r="A50" s="73"/>
      <c r="B50" s="74"/>
      <c r="C50" s="30" t="s">
        <v>53</v>
      </c>
      <c r="D50" s="6">
        <v>59</v>
      </c>
      <c r="E50" s="6">
        <v>0</v>
      </c>
      <c r="F50" s="45" t="s">
        <v>78</v>
      </c>
      <c r="G50" s="28">
        <f t="shared" si="6"/>
        <v>0.19467084639498433</v>
      </c>
    </row>
    <row r="51" spans="1:7" x14ac:dyDescent="0.35">
      <c r="A51" s="73"/>
      <c r="B51" s="74"/>
      <c r="C51" s="30" t="s">
        <v>54</v>
      </c>
      <c r="D51" s="6">
        <v>91</v>
      </c>
      <c r="E51" s="6">
        <v>1</v>
      </c>
      <c r="F51" s="24">
        <f t="shared" si="5"/>
        <v>1.098901098901099E-2</v>
      </c>
      <c r="G51" s="28">
        <f t="shared" si="6"/>
        <v>0.19467084639498433</v>
      </c>
    </row>
    <row r="52" spans="1:7" x14ac:dyDescent="0.35">
      <c r="A52" s="64"/>
      <c r="B52" s="65"/>
      <c r="C52" s="8" t="s">
        <v>23</v>
      </c>
      <c r="D52" s="14">
        <v>575</v>
      </c>
      <c r="E52" s="14">
        <v>13</v>
      </c>
      <c r="F52" s="27">
        <f t="shared" si="5"/>
        <v>2.2608695652173914E-2</v>
      </c>
      <c r="G52" s="28">
        <f t="shared" si="6"/>
        <v>0.19467084639498433</v>
      </c>
    </row>
    <row r="53" spans="1:7" x14ac:dyDescent="0.35">
      <c r="A53" s="61" t="s">
        <v>27</v>
      </c>
      <c r="B53" s="61"/>
      <c r="C53" s="7"/>
      <c r="D53" s="14">
        <v>3190</v>
      </c>
      <c r="E53" s="14">
        <v>621</v>
      </c>
      <c r="F53" s="27">
        <f t="shared" si="5"/>
        <v>0.19467084639498433</v>
      </c>
    </row>
    <row r="55" spans="1:7" ht="15" customHeight="1" x14ac:dyDescent="0.35">
      <c r="A55" s="62" t="s">
        <v>0</v>
      </c>
      <c r="B55" s="63"/>
      <c r="C55" s="66" t="s">
        <v>1</v>
      </c>
      <c r="D55" s="67" t="s">
        <v>68</v>
      </c>
      <c r="E55" s="77" t="s">
        <v>76</v>
      </c>
      <c r="F55" s="77" t="s">
        <v>69</v>
      </c>
    </row>
    <row r="56" spans="1:7" ht="46.5" customHeight="1" x14ac:dyDescent="0.35">
      <c r="A56" s="64"/>
      <c r="B56" s="65"/>
      <c r="C56" s="66"/>
      <c r="D56" s="68"/>
      <c r="E56" s="78"/>
      <c r="F56" s="78"/>
    </row>
    <row r="57" spans="1:7" x14ac:dyDescent="0.35">
      <c r="A57" s="62" t="s">
        <v>2</v>
      </c>
      <c r="B57" s="63"/>
      <c r="C57" s="29" t="s">
        <v>37</v>
      </c>
      <c r="D57" s="6">
        <v>717</v>
      </c>
      <c r="E57" s="6">
        <v>45</v>
      </c>
      <c r="F57" s="24">
        <f>E57/D57</f>
        <v>6.2761506276150625E-2</v>
      </c>
      <c r="G57" s="28">
        <f>$F$78</f>
        <v>2.0062695924764892E-2</v>
      </c>
    </row>
    <row r="58" spans="1:7" x14ac:dyDescent="0.35">
      <c r="A58" s="73"/>
      <c r="B58" s="74"/>
      <c r="C58" s="30" t="s">
        <v>38</v>
      </c>
      <c r="D58" s="6">
        <v>483</v>
      </c>
      <c r="E58" s="6">
        <v>18</v>
      </c>
      <c r="F58" s="24">
        <f t="shared" ref="F58:F78" si="7">E58/D58</f>
        <v>3.7267080745341616E-2</v>
      </c>
      <c r="G58" s="28">
        <f t="shared" ref="G58:G77" si="8">$F$78</f>
        <v>2.0062695924764892E-2</v>
      </c>
    </row>
    <row r="59" spans="1:7" x14ac:dyDescent="0.35">
      <c r="A59" s="64"/>
      <c r="B59" s="65"/>
      <c r="C59" s="14" t="s">
        <v>5</v>
      </c>
      <c r="D59" s="14">
        <v>1200</v>
      </c>
      <c r="E59" s="14">
        <v>63</v>
      </c>
      <c r="F59" s="27">
        <f t="shared" si="7"/>
        <v>5.2499999999999998E-2</v>
      </c>
      <c r="G59" s="28">
        <f t="shared" si="8"/>
        <v>2.0062695924764892E-2</v>
      </c>
    </row>
    <row r="60" spans="1:7" x14ac:dyDescent="0.35">
      <c r="A60" s="62" t="s">
        <v>25</v>
      </c>
      <c r="B60" s="63"/>
      <c r="C60" s="30" t="s">
        <v>39</v>
      </c>
      <c r="D60" s="6">
        <v>460</v>
      </c>
      <c r="E60" s="6">
        <v>1</v>
      </c>
      <c r="F60" s="24">
        <f t="shared" si="7"/>
        <v>2.1739130434782609E-3</v>
      </c>
      <c r="G60" s="28">
        <f t="shared" si="8"/>
        <v>2.0062695924764892E-2</v>
      </c>
    </row>
    <row r="61" spans="1:7" x14ac:dyDescent="0.35">
      <c r="A61" s="73"/>
      <c r="B61" s="74"/>
      <c r="C61" s="30" t="s">
        <v>40</v>
      </c>
      <c r="D61" s="6">
        <v>419</v>
      </c>
      <c r="E61" s="6">
        <v>0</v>
      </c>
      <c r="F61" s="45" t="s">
        <v>78</v>
      </c>
      <c r="G61" s="28">
        <f t="shared" si="8"/>
        <v>2.0062695924764892E-2</v>
      </c>
    </row>
    <row r="62" spans="1:7" x14ac:dyDescent="0.35">
      <c r="A62" s="73"/>
      <c r="B62" s="74"/>
      <c r="C62" s="30" t="s">
        <v>41</v>
      </c>
      <c r="D62" s="6">
        <v>353</v>
      </c>
      <c r="E62" s="6">
        <v>0</v>
      </c>
      <c r="F62" s="45" t="s">
        <v>78</v>
      </c>
      <c r="G62" s="28">
        <f t="shared" si="8"/>
        <v>2.0062695924764892E-2</v>
      </c>
    </row>
    <row r="63" spans="1:7" x14ac:dyDescent="0.35">
      <c r="A63" s="73"/>
      <c r="B63" s="74"/>
      <c r="C63" s="30" t="s">
        <v>42</v>
      </c>
      <c r="D63" s="6">
        <v>183</v>
      </c>
      <c r="E63" s="6">
        <v>0</v>
      </c>
      <c r="F63" s="45" t="s">
        <v>78</v>
      </c>
      <c r="G63" s="28">
        <f t="shared" si="8"/>
        <v>2.0062695924764892E-2</v>
      </c>
    </row>
    <row r="64" spans="1:7" x14ac:dyDescent="0.35">
      <c r="A64" s="64"/>
      <c r="B64" s="65"/>
      <c r="C64" s="31" t="s">
        <v>10</v>
      </c>
      <c r="D64" s="14">
        <v>1415</v>
      </c>
      <c r="E64" s="14">
        <v>1</v>
      </c>
      <c r="F64" s="27">
        <f t="shared" si="7"/>
        <v>7.0671378091872788E-4</v>
      </c>
      <c r="G64" s="28">
        <f t="shared" si="8"/>
        <v>2.0062695924764892E-2</v>
      </c>
    </row>
    <row r="65" spans="1:7" x14ac:dyDescent="0.35">
      <c r="A65" s="62" t="s">
        <v>24</v>
      </c>
      <c r="B65" s="63"/>
      <c r="C65" s="30" t="s">
        <v>43</v>
      </c>
      <c r="D65" s="6">
        <v>12</v>
      </c>
      <c r="E65" s="6">
        <v>0</v>
      </c>
      <c r="F65" s="45" t="s">
        <v>78</v>
      </c>
      <c r="G65" s="28">
        <f t="shared" si="8"/>
        <v>2.0062695924764892E-2</v>
      </c>
    </row>
    <row r="66" spans="1:7" x14ac:dyDescent="0.35">
      <c r="A66" s="73"/>
      <c r="B66" s="74"/>
      <c r="C66" s="30" t="s">
        <v>44</v>
      </c>
      <c r="D66" s="6">
        <v>58</v>
      </c>
      <c r="E66" s="6">
        <v>0</v>
      </c>
      <c r="F66" s="45" t="s">
        <v>78</v>
      </c>
      <c r="G66" s="28">
        <f t="shared" si="8"/>
        <v>2.0062695924764892E-2</v>
      </c>
    </row>
    <row r="67" spans="1:7" x14ac:dyDescent="0.35">
      <c r="A67" s="73"/>
      <c r="B67" s="74"/>
      <c r="C67" s="30" t="s">
        <v>45</v>
      </c>
      <c r="D67" s="6">
        <v>43</v>
      </c>
      <c r="E67" s="6">
        <v>0</v>
      </c>
      <c r="F67" s="45" t="s">
        <v>78</v>
      </c>
      <c r="G67" s="28">
        <f t="shared" si="8"/>
        <v>2.0062695924764892E-2</v>
      </c>
    </row>
    <row r="68" spans="1:7" x14ac:dyDescent="0.35">
      <c r="A68" s="73"/>
      <c r="B68" s="74"/>
      <c r="C68" s="30" t="s">
        <v>46</v>
      </c>
      <c r="D68" s="6">
        <v>78</v>
      </c>
      <c r="E68" s="6">
        <v>0</v>
      </c>
      <c r="F68" s="45" t="s">
        <v>78</v>
      </c>
      <c r="G68" s="28">
        <f t="shared" si="8"/>
        <v>2.0062695924764892E-2</v>
      </c>
    </row>
    <row r="69" spans="1:7" x14ac:dyDescent="0.35">
      <c r="A69" s="73"/>
      <c r="B69" s="74"/>
      <c r="C69" s="30" t="s">
        <v>47</v>
      </c>
      <c r="D69" s="6">
        <v>57</v>
      </c>
      <c r="E69" s="6">
        <v>0</v>
      </c>
      <c r="F69" s="45" t="s">
        <v>78</v>
      </c>
      <c r="G69" s="28">
        <f t="shared" si="8"/>
        <v>2.0062695924764892E-2</v>
      </c>
    </row>
    <row r="70" spans="1:7" x14ac:dyDescent="0.35">
      <c r="A70" s="73"/>
      <c r="B70" s="74"/>
      <c r="C70" s="30" t="s">
        <v>48</v>
      </c>
      <c r="D70" s="6">
        <v>18</v>
      </c>
      <c r="E70" s="6">
        <v>0</v>
      </c>
      <c r="F70" s="45" t="s">
        <v>78</v>
      </c>
      <c r="G70" s="28">
        <f t="shared" si="8"/>
        <v>2.0062695924764892E-2</v>
      </c>
    </row>
    <row r="71" spans="1:7" x14ac:dyDescent="0.35">
      <c r="A71" s="73"/>
      <c r="B71" s="74"/>
      <c r="C71" s="30" t="s">
        <v>49</v>
      </c>
      <c r="D71" s="6">
        <v>43</v>
      </c>
      <c r="E71" s="6">
        <v>0</v>
      </c>
      <c r="F71" s="45" t="s">
        <v>78</v>
      </c>
      <c r="G71" s="28">
        <f t="shared" si="8"/>
        <v>2.0062695924764892E-2</v>
      </c>
    </row>
    <row r="72" spans="1:7" x14ac:dyDescent="0.35">
      <c r="A72" s="73"/>
      <c r="B72" s="74"/>
      <c r="C72" s="30" t="s">
        <v>50</v>
      </c>
      <c r="D72" s="6">
        <v>49</v>
      </c>
      <c r="E72" s="6">
        <v>0</v>
      </c>
      <c r="F72" s="45" t="s">
        <v>78</v>
      </c>
      <c r="G72" s="28">
        <f t="shared" si="8"/>
        <v>2.0062695924764892E-2</v>
      </c>
    </row>
    <row r="73" spans="1:7" x14ac:dyDescent="0.35">
      <c r="A73" s="73"/>
      <c r="B73" s="74"/>
      <c r="C73" s="30" t="s">
        <v>51</v>
      </c>
      <c r="D73" s="6">
        <v>64</v>
      </c>
      <c r="E73" s="6">
        <v>0</v>
      </c>
      <c r="F73" s="45" t="s">
        <v>78</v>
      </c>
      <c r="G73" s="28">
        <f t="shared" si="8"/>
        <v>2.0062695924764892E-2</v>
      </c>
    </row>
    <row r="74" spans="1:7" x14ac:dyDescent="0.35">
      <c r="A74" s="73"/>
      <c r="B74" s="74"/>
      <c r="C74" s="30" t="s">
        <v>52</v>
      </c>
      <c r="D74" s="6">
        <v>3</v>
      </c>
      <c r="E74" s="6">
        <v>0</v>
      </c>
      <c r="F74" s="45" t="s">
        <v>78</v>
      </c>
      <c r="G74" s="28">
        <f t="shared" si="8"/>
        <v>2.0062695924764892E-2</v>
      </c>
    </row>
    <row r="75" spans="1:7" x14ac:dyDescent="0.35">
      <c r="A75" s="73"/>
      <c r="B75" s="74"/>
      <c r="C75" s="30" t="s">
        <v>53</v>
      </c>
      <c r="D75" s="6">
        <v>59</v>
      </c>
      <c r="E75" s="6">
        <v>0</v>
      </c>
      <c r="F75" s="45" t="s">
        <v>78</v>
      </c>
      <c r="G75" s="28">
        <f t="shared" si="8"/>
        <v>2.0062695924764892E-2</v>
      </c>
    </row>
    <row r="76" spans="1:7" x14ac:dyDescent="0.35">
      <c r="A76" s="73"/>
      <c r="B76" s="74"/>
      <c r="C76" s="30" t="s">
        <v>54</v>
      </c>
      <c r="D76" s="6">
        <v>91</v>
      </c>
      <c r="E76" s="6">
        <v>0</v>
      </c>
      <c r="F76" s="45" t="s">
        <v>78</v>
      </c>
      <c r="G76" s="28">
        <f t="shared" si="8"/>
        <v>2.0062695924764892E-2</v>
      </c>
    </row>
    <row r="77" spans="1:7" x14ac:dyDescent="0.35">
      <c r="A77" s="64"/>
      <c r="B77" s="65"/>
      <c r="C77" s="8" t="s">
        <v>23</v>
      </c>
      <c r="D77" s="14">
        <v>575</v>
      </c>
      <c r="E77" s="14">
        <v>0</v>
      </c>
      <c r="F77" s="45" t="s">
        <v>78</v>
      </c>
      <c r="G77" s="28">
        <f t="shared" si="8"/>
        <v>2.0062695924764892E-2</v>
      </c>
    </row>
    <row r="78" spans="1:7" x14ac:dyDescent="0.35">
      <c r="A78" s="61" t="s">
        <v>27</v>
      </c>
      <c r="B78" s="61"/>
      <c r="C78" s="7"/>
      <c r="D78" s="14">
        <v>3190</v>
      </c>
      <c r="E78" s="14">
        <v>64</v>
      </c>
      <c r="F78" s="27">
        <f t="shared" si="7"/>
        <v>2.0062695924764892E-2</v>
      </c>
    </row>
    <row r="80" spans="1:7" ht="34.5" customHeight="1" x14ac:dyDescent="0.35">
      <c r="A80" s="62" t="s">
        <v>0</v>
      </c>
      <c r="B80" s="63"/>
      <c r="C80" s="66" t="s">
        <v>1</v>
      </c>
      <c r="D80" s="67" t="s">
        <v>68</v>
      </c>
      <c r="E80" s="67" t="s">
        <v>77</v>
      </c>
      <c r="F80" s="67" t="s">
        <v>71</v>
      </c>
    </row>
    <row r="81" spans="1:7" ht="45" customHeight="1" x14ac:dyDescent="0.35">
      <c r="A81" s="64"/>
      <c r="B81" s="65"/>
      <c r="C81" s="66"/>
      <c r="D81" s="68"/>
      <c r="E81" s="68"/>
      <c r="F81" s="68"/>
    </row>
    <row r="82" spans="1:7" x14ac:dyDescent="0.35">
      <c r="A82" s="62" t="s">
        <v>2</v>
      </c>
      <c r="B82" s="63"/>
      <c r="C82" s="29" t="s">
        <v>37</v>
      </c>
      <c r="D82" s="6">
        <v>717</v>
      </c>
      <c r="E82" s="6">
        <v>40</v>
      </c>
      <c r="F82" s="24">
        <f>E82/D82</f>
        <v>5.5788005578800558E-2</v>
      </c>
      <c r="G82" s="28">
        <f>$F$103</f>
        <v>2.6018808777429465E-2</v>
      </c>
    </row>
    <row r="83" spans="1:7" x14ac:dyDescent="0.35">
      <c r="A83" s="73"/>
      <c r="B83" s="74"/>
      <c r="C83" s="30" t="s">
        <v>38</v>
      </c>
      <c r="D83" s="6">
        <v>483</v>
      </c>
      <c r="E83" s="6">
        <v>27</v>
      </c>
      <c r="F83" s="24">
        <f t="shared" ref="F83:F103" si="9">E83/D83</f>
        <v>5.5900621118012424E-2</v>
      </c>
      <c r="G83" s="28">
        <f t="shared" ref="G83:G102" si="10">$F$103</f>
        <v>2.6018808777429465E-2</v>
      </c>
    </row>
    <row r="84" spans="1:7" x14ac:dyDescent="0.35">
      <c r="A84" s="64"/>
      <c r="B84" s="65"/>
      <c r="C84" s="14" t="s">
        <v>5</v>
      </c>
      <c r="D84" s="14">
        <v>1200</v>
      </c>
      <c r="E84" s="14">
        <v>67</v>
      </c>
      <c r="F84" s="27">
        <f t="shared" si="9"/>
        <v>5.5833333333333332E-2</v>
      </c>
      <c r="G84" s="28">
        <f t="shared" si="10"/>
        <v>2.6018808777429465E-2</v>
      </c>
    </row>
    <row r="85" spans="1:7" x14ac:dyDescent="0.35">
      <c r="A85" s="62" t="s">
        <v>25</v>
      </c>
      <c r="B85" s="63"/>
      <c r="C85" s="30" t="s">
        <v>39</v>
      </c>
      <c r="D85" s="6">
        <v>460</v>
      </c>
      <c r="E85" s="6">
        <v>16</v>
      </c>
      <c r="F85" s="24">
        <f t="shared" si="9"/>
        <v>3.4782608695652174E-2</v>
      </c>
      <c r="G85" s="28">
        <f t="shared" si="10"/>
        <v>2.6018808777429465E-2</v>
      </c>
    </row>
    <row r="86" spans="1:7" x14ac:dyDescent="0.35">
      <c r="A86" s="73"/>
      <c r="B86" s="74"/>
      <c r="C86" s="30" t="s">
        <v>40</v>
      </c>
      <c r="D86" s="6">
        <v>419</v>
      </c>
      <c r="E86" s="6">
        <v>0</v>
      </c>
      <c r="F86" s="45" t="s">
        <v>78</v>
      </c>
      <c r="G86" s="28">
        <f t="shared" si="10"/>
        <v>2.6018808777429465E-2</v>
      </c>
    </row>
    <row r="87" spans="1:7" x14ac:dyDescent="0.35">
      <c r="A87" s="73"/>
      <c r="B87" s="74"/>
      <c r="C87" s="30" t="s">
        <v>41</v>
      </c>
      <c r="D87" s="6">
        <v>353</v>
      </c>
      <c r="E87" s="6">
        <v>0</v>
      </c>
      <c r="F87" s="45" t="s">
        <v>78</v>
      </c>
      <c r="G87" s="28">
        <f t="shared" si="10"/>
        <v>2.6018808777429465E-2</v>
      </c>
    </row>
    <row r="88" spans="1:7" x14ac:dyDescent="0.35">
      <c r="A88" s="73"/>
      <c r="B88" s="74"/>
      <c r="C88" s="30" t="s">
        <v>42</v>
      </c>
      <c r="D88" s="6">
        <v>183</v>
      </c>
      <c r="E88" s="6">
        <v>0</v>
      </c>
      <c r="F88" s="45" t="s">
        <v>78</v>
      </c>
      <c r="G88" s="28">
        <f t="shared" si="10"/>
        <v>2.6018808777429465E-2</v>
      </c>
    </row>
    <row r="89" spans="1:7" x14ac:dyDescent="0.35">
      <c r="A89" s="64"/>
      <c r="B89" s="65"/>
      <c r="C89" s="31" t="s">
        <v>10</v>
      </c>
      <c r="D89" s="14">
        <v>1415</v>
      </c>
      <c r="E89" s="14">
        <v>16</v>
      </c>
      <c r="F89" s="27">
        <f t="shared" si="9"/>
        <v>1.1307420494699646E-2</v>
      </c>
      <c r="G89" s="28">
        <f t="shared" si="10"/>
        <v>2.6018808777429465E-2</v>
      </c>
    </row>
    <row r="90" spans="1:7" x14ac:dyDescent="0.35">
      <c r="A90" s="62" t="s">
        <v>24</v>
      </c>
      <c r="B90" s="63"/>
      <c r="C90" s="30" t="s">
        <v>43</v>
      </c>
      <c r="D90" s="6">
        <v>12</v>
      </c>
      <c r="E90" s="6">
        <v>0</v>
      </c>
      <c r="F90" s="45" t="s">
        <v>78</v>
      </c>
      <c r="G90" s="28">
        <f t="shared" si="10"/>
        <v>2.6018808777429465E-2</v>
      </c>
    </row>
    <row r="91" spans="1:7" x14ac:dyDescent="0.35">
      <c r="A91" s="73"/>
      <c r="B91" s="74"/>
      <c r="C91" s="30" t="s">
        <v>44</v>
      </c>
      <c r="D91" s="6">
        <v>58</v>
      </c>
      <c r="E91" s="6">
        <v>0</v>
      </c>
      <c r="F91" s="45" t="s">
        <v>78</v>
      </c>
      <c r="G91" s="28">
        <f t="shared" si="10"/>
        <v>2.6018808777429465E-2</v>
      </c>
    </row>
    <row r="92" spans="1:7" x14ac:dyDescent="0.35">
      <c r="A92" s="73"/>
      <c r="B92" s="74"/>
      <c r="C92" s="30" t="s">
        <v>45</v>
      </c>
      <c r="D92" s="6">
        <v>43</v>
      </c>
      <c r="E92" s="6">
        <v>0</v>
      </c>
      <c r="F92" s="45" t="s">
        <v>78</v>
      </c>
      <c r="G92" s="28">
        <f t="shared" si="10"/>
        <v>2.6018808777429465E-2</v>
      </c>
    </row>
    <row r="93" spans="1:7" x14ac:dyDescent="0.35">
      <c r="A93" s="73"/>
      <c r="B93" s="74"/>
      <c r="C93" s="30" t="s">
        <v>46</v>
      </c>
      <c r="D93" s="6">
        <v>78</v>
      </c>
      <c r="E93" s="6">
        <v>0</v>
      </c>
      <c r="F93" s="45" t="s">
        <v>78</v>
      </c>
      <c r="G93" s="28">
        <f t="shared" si="10"/>
        <v>2.6018808777429465E-2</v>
      </c>
    </row>
    <row r="94" spans="1:7" x14ac:dyDescent="0.35">
      <c r="A94" s="73"/>
      <c r="B94" s="74"/>
      <c r="C94" s="30" t="s">
        <v>47</v>
      </c>
      <c r="D94" s="6">
        <v>57</v>
      </c>
      <c r="E94" s="6">
        <v>0</v>
      </c>
      <c r="F94" s="45" t="s">
        <v>78</v>
      </c>
      <c r="G94" s="28">
        <f t="shared" si="10"/>
        <v>2.6018808777429465E-2</v>
      </c>
    </row>
    <row r="95" spans="1:7" x14ac:dyDescent="0.35">
      <c r="A95" s="73"/>
      <c r="B95" s="74"/>
      <c r="C95" s="30" t="s">
        <v>48</v>
      </c>
      <c r="D95" s="6">
        <v>18</v>
      </c>
      <c r="E95" s="6">
        <v>0</v>
      </c>
      <c r="F95" s="45" t="s">
        <v>78</v>
      </c>
      <c r="G95" s="28">
        <f t="shared" si="10"/>
        <v>2.6018808777429465E-2</v>
      </c>
    </row>
    <row r="96" spans="1:7" x14ac:dyDescent="0.35">
      <c r="A96" s="73"/>
      <c r="B96" s="74"/>
      <c r="C96" s="30" t="s">
        <v>49</v>
      </c>
      <c r="D96" s="6">
        <v>43</v>
      </c>
      <c r="E96" s="6">
        <v>0</v>
      </c>
      <c r="F96" s="45" t="s">
        <v>78</v>
      </c>
      <c r="G96" s="28">
        <f t="shared" si="10"/>
        <v>2.6018808777429465E-2</v>
      </c>
    </row>
    <row r="97" spans="1:7" x14ac:dyDescent="0.35">
      <c r="A97" s="73"/>
      <c r="B97" s="74"/>
      <c r="C97" s="30" t="s">
        <v>50</v>
      </c>
      <c r="D97" s="6">
        <v>49</v>
      </c>
      <c r="E97" s="6">
        <v>0</v>
      </c>
      <c r="F97" s="45" t="s">
        <v>78</v>
      </c>
      <c r="G97" s="28">
        <f t="shared" si="10"/>
        <v>2.6018808777429465E-2</v>
      </c>
    </row>
    <row r="98" spans="1:7" x14ac:dyDescent="0.35">
      <c r="A98" s="73"/>
      <c r="B98" s="74"/>
      <c r="C98" s="30" t="s">
        <v>51</v>
      </c>
      <c r="D98" s="6">
        <v>64</v>
      </c>
      <c r="E98" s="6">
        <v>0</v>
      </c>
      <c r="F98" s="45" t="s">
        <v>78</v>
      </c>
      <c r="G98" s="28">
        <f t="shared" si="10"/>
        <v>2.6018808777429465E-2</v>
      </c>
    </row>
    <row r="99" spans="1:7" x14ac:dyDescent="0.35">
      <c r="A99" s="73"/>
      <c r="B99" s="74"/>
      <c r="C99" s="30" t="s">
        <v>52</v>
      </c>
      <c r="D99" s="6">
        <v>3</v>
      </c>
      <c r="E99" s="6">
        <v>0</v>
      </c>
      <c r="F99" s="45" t="s">
        <v>78</v>
      </c>
      <c r="G99" s="28">
        <f t="shared" si="10"/>
        <v>2.6018808777429465E-2</v>
      </c>
    </row>
    <row r="100" spans="1:7" x14ac:dyDescent="0.35">
      <c r="A100" s="73"/>
      <c r="B100" s="74"/>
      <c r="C100" s="30" t="s">
        <v>53</v>
      </c>
      <c r="D100" s="6">
        <v>59</v>
      </c>
      <c r="E100" s="6">
        <v>0</v>
      </c>
      <c r="F100" s="45" t="s">
        <v>78</v>
      </c>
      <c r="G100" s="28">
        <f t="shared" si="10"/>
        <v>2.6018808777429465E-2</v>
      </c>
    </row>
    <row r="101" spans="1:7" x14ac:dyDescent="0.35">
      <c r="A101" s="73"/>
      <c r="B101" s="74"/>
      <c r="C101" s="30" t="s">
        <v>54</v>
      </c>
      <c r="D101" s="6">
        <v>91</v>
      </c>
      <c r="E101" s="6">
        <v>0</v>
      </c>
      <c r="F101" s="45" t="s">
        <v>78</v>
      </c>
      <c r="G101" s="28">
        <f t="shared" si="10"/>
        <v>2.6018808777429465E-2</v>
      </c>
    </row>
    <row r="102" spans="1:7" x14ac:dyDescent="0.35">
      <c r="A102" s="64"/>
      <c r="B102" s="65"/>
      <c r="C102" s="8" t="s">
        <v>23</v>
      </c>
      <c r="D102" s="14">
        <v>575</v>
      </c>
      <c r="E102" s="14">
        <v>0</v>
      </c>
      <c r="F102" s="45" t="s">
        <v>78</v>
      </c>
      <c r="G102" s="28">
        <f t="shared" si="10"/>
        <v>2.6018808777429465E-2</v>
      </c>
    </row>
    <row r="103" spans="1:7" x14ac:dyDescent="0.35">
      <c r="A103" s="61" t="s">
        <v>27</v>
      </c>
      <c r="B103" s="61"/>
      <c r="C103" s="7"/>
      <c r="D103" s="14">
        <v>3190</v>
      </c>
      <c r="E103" s="14">
        <v>83</v>
      </c>
      <c r="F103" s="27">
        <f t="shared" si="9"/>
        <v>2.6018808777429465E-2</v>
      </c>
    </row>
  </sheetData>
  <mergeCells count="38">
    <mergeCell ref="A1:N1"/>
    <mergeCell ref="A3:B4"/>
    <mergeCell ref="C3:C4"/>
    <mergeCell ref="D3:D4"/>
    <mergeCell ref="E3:E4"/>
    <mergeCell ref="F3:F4"/>
    <mergeCell ref="G3:G4"/>
    <mergeCell ref="A5:B7"/>
    <mergeCell ref="A8:B12"/>
    <mergeCell ref="A13:B25"/>
    <mergeCell ref="A26:B26"/>
    <mergeCell ref="A30:B31"/>
    <mergeCell ref="F55:F56"/>
    <mergeCell ref="D30:D31"/>
    <mergeCell ref="E30:E31"/>
    <mergeCell ref="F30:F31"/>
    <mergeCell ref="A32:B34"/>
    <mergeCell ref="A35:B39"/>
    <mergeCell ref="A40:B52"/>
    <mergeCell ref="C30:C31"/>
    <mergeCell ref="A53:B53"/>
    <mergeCell ref="A55:B56"/>
    <mergeCell ref="C55:C56"/>
    <mergeCell ref="D55:D56"/>
    <mergeCell ref="E55:E56"/>
    <mergeCell ref="A57:B59"/>
    <mergeCell ref="A60:B64"/>
    <mergeCell ref="A65:B77"/>
    <mergeCell ref="A78:B78"/>
    <mergeCell ref="A80:B81"/>
    <mergeCell ref="A103:B103"/>
    <mergeCell ref="D80:D81"/>
    <mergeCell ref="E80:E81"/>
    <mergeCell ref="F80:F81"/>
    <mergeCell ref="A82:B84"/>
    <mergeCell ref="A85:B89"/>
    <mergeCell ref="A90:B102"/>
    <mergeCell ref="C80:C8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F7A9-FA7A-484C-8E5D-4370DAAAE65F}">
  <dimension ref="A2:G24"/>
  <sheetViews>
    <sheetView workbookViewId="0">
      <selection activeCell="B36" sqref="B36"/>
    </sheetView>
  </sheetViews>
  <sheetFormatPr defaultRowHeight="14.5" x14ac:dyDescent="0.35"/>
  <sheetData>
    <row r="2" spans="1:7" ht="15.5" x14ac:dyDescent="0.35">
      <c r="A2" s="44"/>
      <c r="B2" s="44"/>
      <c r="C2" s="44"/>
      <c r="D2" s="44"/>
      <c r="E2" s="44"/>
      <c r="F2" s="44"/>
      <c r="G2" s="44"/>
    </row>
    <row r="3" spans="1:7" ht="15.5" x14ac:dyDescent="0.35">
      <c r="A3" s="44"/>
      <c r="B3" s="44"/>
      <c r="C3" s="44"/>
      <c r="D3" s="44"/>
      <c r="E3" s="44"/>
      <c r="F3" s="44"/>
      <c r="G3" s="44"/>
    </row>
    <row r="4" spans="1:7" ht="15.5" x14ac:dyDescent="0.35">
      <c r="A4" s="44"/>
      <c r="B4" s="44"/>
      <c r="C4" s="44"/>
      <c r="D4" s="44"/>
      <c r="E4" s="44"/>
      <c r="F4" s="44"/>
      <c r="G4" s="44"/>
    </row>
    <row r="5" spans="1:7" ht="15.5" x14ac:dyDescent="0.35">
      <c r="A5" s="44"/>
      <c r="B5" s="44"/>
      <c r="C5" s="44"/>
      <c r="D5" s="44"/>
      <c r="E5" s="44"/>
      <c r="F5" s="44"/>
      <c r="G5" s="44"/>
    </row>
    <row r="6" spans="1:7" ht="15.5" x14ac:dyDescent="0.35">
      <c r="A6" s="44"/>
      <c r="B6" s="44"/>
      <c r="C6" s="44"/>
      <c r="D6" s="44"/>
      <c r="E6" s="44"/>
      <c r="F6" s="44"/>
      <c r="G6" s="44"/>
    </row>
    <row r="7" spans="1:7" ht="15.5" x14ac:dyDescent="0.35">
      <c r="A7" s="44"/>
      <c r="B7" s="44"/>
      <c r="C7" s="44"/>
      <c r="D7" s="44"/>
      <c r="E7" s="44"/>
      <c r="F7" s="44"/>
      <c r="G7" s="44"/>
    </row>
    <row r="8" spans="1:7" ht="15.5" x14ac:dyDescent="0.35">
      <c r="A8" s="44"/>
      <c r="B8" s="44"/>
      <c r="C8" s="44"/>
      <c r="D8" s="44"/>
      <c r="E8" s="44"/>
      <c r="F8" s="44"/>
      <c r="G8" s="44"/>
    </row>
    <row r="9" spans="1:7" ht="15.5" x14ac:dyDescent="0.35">
      <c r="A9" s="44"/>
      <c r="B9" s="44"/>
      <c r="C9" s="44"/>
      <c r="D9" s="44"/>
      <c r="E9" s="44"/>
      <c r="F9" s="44"/>
      <c r="G9" s="44"/>
    </row>
    <row r="10" spans="1:7" ht="15.5" x14ac:dyDescent="0.35">
      <c r="A10" s="44"/>
      <c r="B10" s="44"/>
      <c r="C10" s="44"/>
      <c r="D10" s="44"/>
      <c r="E10" s="44"/>
      <c r="F10" s="44"/>
      <c r="G10" s="44"/>
    </row>
    <row r="11" spans="1:7" ht="15.5" x14ac:dyDescent="0.35">
      <c r="A11" s="44"/>
      <c r="B11" s="44"/>
      <c r="C11" s="44"/>
      <c r="D11" s="44"/>
      <c r="E11" s="44"/>
      <c r="F11" s="44"/>
      <c r="G11" s="44"/>
    </row>
    <row r="12" spans="1:7" ht="15.5" x14ac:dyDescent="0.35">
      <c r="A12" s="44"/>
      <c r="B12" s="44"/>
      <c r="C12" s="44"/>
      <c r="D12" s="44"/>
      <c r="E12" s="44"/>
      <c r="F12" s="44"/>
      <c r="G12" s="44"/>
    </row>
    <row r="13" spans="1:7" ht="15.5" x14ac:dyDescent="0.35">
      <c r="A13" s="44"/>
      <c r="B13" s="44"/>
      <c r="C13" s="44"/>
      <c r="D13" s="44"/>
      <c r="E13" s="44"/>
      <c r="F13" s="44"/>
      <c r="G13" s="44"/>
    </row>
    <row r="14" spans="1:7" ht="15.5" x14ac:dyDescent="0.35">
      <c r="A14" s="44"/>
      <c r="B14" s="44"/>
      <c r="C14" s="44"/>
      <c r="D14" s="44"/>
      <c r="E14" s="44"/>
      <c r="F14" s="44"/>
      <c r="G14" s="44"/>
    </row>
    <row r="15" spans="1:7" ht="15.5" x14ac:dyDescent="0.35">
      <c r="A15" s="44"/>
      <c r="B15" s="44"/>
      <c r="C15" s="44"/>
      <c r="D15" s="44"/>
      <c r="E15" s="44"/>
      <c r="F15" s="44"/>
      <c r="G15" s="44"/>
    </row>
    <row r="16" spans="1:7" ht="15.5" x14ac:dyDescent="0.35">
      <c r="A16" s="44"/>
      <c r="B16" s="44"/>
      <c r="C16" s="44"/>
      <c r="D16" s="44"/>
      <c r="E16" s="44"/>
      <c r="F16" s="44"/>
      <c r="G16" s="44"/>
    </row>
    <row r="17" spans="1:7" ht="15.5" x14ac:dyDescent="0.35">
      <c r="A17" s="44"/>
      <c r="B17" s="44"/>
      <c r="C17" s="44"/>
      <c r="D17" s="44"/>
      <c r="E17" s="44"/>
      <c r="F17" s="44"/>
      <c r="G17" s="44"/>
    </row>
    <row r="18" spans="1:7" ht="15.5" x14ac:dyDescent="0.35">
      <c r="A18" s="44"/>
      <c r="B18" s="44"/>
      <c r="C18" s="44"/>
      <c r="D18" s="44"/>
      <c r="E18" s="44"/>
      <c r="F18" s="44"/>
      <c r="G18" s="44"/>
    </row>
    <row r="19" spans="1:7" ht="15.5" x14ac:dyDescent="0.35">
      <c r="A19" s="44"/>
      <c r="B19" s="44"/>
      <c r="C19" s="44"/>
      <c r="D19" s="44"/>
      <c r="E19" s="44"/>
      <c r="F19" s="44"/>
      <c r="G19" s="44"/>
    </row>
    <row r="20" spans="1:7" ht="15.5" x14ac:dyDescent="0.35">
      <c r="A20" s="44"/>
      <c r="B20" s="44"/>
      <c r="C20" s="44"/>
      <c r="D20" s="44"/>
      <c r="E20" s="44"/>
      <c r="F20" s="44"/>
      <c r="G20" s="44"/>
    </row>
    <row r="21" spans="1:7" ht="15.5" x14ac:dyDescent="0.35">
      <c r="A21" s="44"/>
      <c r="B21" s="44"/>
      <c r="C21" s="44"/>
      <c r="D21" s="44"/>
      <c r="E21" s="44"/>
      <c r="F21" s="44"/>
      <c r="G21" s="44"/>
    </row>
    <row r="22" spans="1:7" ht="15.5" x14ac:dyDescent="0.35">
      <c r="A22" s="44"/>
      <c r="B22" s="44"/>
      <c r="C22" s="44"/>
      <c r="D22" s="44"/>
      <c r="E22" s="44"/>
      <c r="F22" s="44"/>
      <c r="G22" s="44"/>
    </row>
    <row r="23" spans="1:7" ht="15.5" x14ac:dyDescent="0.35">
      <c r="A23" s="44"/>
      <c r="B23" s="44"/>
      <c r="C23" s="44"/>
      <c r="D23" s="44"/>
      <c r="E23" s="44"/>
      <c r="F23" s="44"/>
      <c r="G23" s="44"/>
    </row>
    <row r="24" spans="1:7" ht="15.5" x14ac:dyDescent="0.35">
      <c r="A24" s="44"/>
      <c r="B24" s="44"/>
      <c r="C24" s="44"/>
      <c r="D24" s="44"/>
      <c r="E24" s="44"/>
      <c r="F24" s="44"/>
      <c r="G24" s="4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workbookViewId="0">
      <selection activeCell="G3" sqref="G3:G4"/>
    </sheetView>
  </sheetViews>
  <sheetFormatPr defaultRowHeight="14.5" x14ac:dyDescent="0.35"/>
  <cols>
    <col min="4" max="4" width="17" customWidth="1"/>
    <col min="5" max="5" width="20.7265625" customWidth="1"/>
    <col min="6" max="6" width="23.54296875" customWidth="1"/>
    <col min="7" max="7" width="19.54296875" bestFit="1" customWidth="1"/>
    <col min="8" max="8" width="12.1796875" customWidth="1"/>
    <col min="9" max="9" width="11.81640625" customWidth="1"/>
    <col min="10" max="10" width="12" customWidth="1"/>
  </cols>
  <sheetData>
    <row r="1" spans="1:15" ht="15" customHeight="1" x14ac:dyDescent="0.3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4"/>
    </row>
    <row r="2" spans="1:15" ht="1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5.75" customHeight="1" x14ac:dyDescent="0.35">
      <c r="A3" s="62" t="s">
        <v>0</v>
      </c>
      <c r="B3" s="63"/>
      <c r="C3" s="66" t="s">
        <v>1</v>
      </c>
      <c r="D3" s="77" t="s">
        <v>55</v>
      </c>
      <c r="E3" s="77" t="s">
        <v>56</v>
      </c>
      <c r="F3" s="77" t="s">
        <v>57</v>
      </c>
      <c r="G3" s="75" t="s">
        <v>72</v>
      </c>
      <c r="H3" s="80"/>
      <c r="I3" s="82"/>
      <c r="J3" s="2"/>
    </row>
    <row r="4" spans="1:15" ht="67.5" customHeight="1" x14ac:dyDescent="0.35">
      <c r="A4" s="64"/>
      <c r="B4" s="65"/>
      <c r="C4" s="66"/>
      <c r="D4" s="78"/>
      <c r="E4" s="78"/>
      <c r="F4" s="78"/>
      <c r="G4" s="76"/>
      <c r="H4" s="81"/>
      <c r="I4" s="83"/>
      <c r="J4" s="19" t="s">
        <v>33</v>
      </c>
      <c r="K4" s="19" t="s">
        <v>34</v>
      </c>
      <c r="L4" s="19" t="s">
        <v>35</v>
      </c>
      <c r="M4" s="19" t="s">
        <v>36</v>
      </c>
    </row>
    <row r="5" spans="1:15" x14ac:dyDescent="0.35">
      <c r="A5" s="62" t="s">
        <v>2</v>
      </c>
      <c r="B5" s="63"/>
      <c r="C5" s="29" t="s">
        <v>37</v>
      </c>
      <c r="D5" s="6">
        <v>720</v>
      </c>
      <c r="E5" s="6">
        <v>189</v>
      </c>
      <c r="F5" s="22">
        <v>0.26250000000000001</v>
      </c>
      <c r="G5" s="17" t="str">
        <f>ROUND(J5*100,0)&amp;-ROUND(K5*100,0)&amp;"%"</f>
        <v>23-30%</v>
      </c>
      <c r="H5" s="11">
        <f>$F$26</f>
        <v>0.2145476772616137</v>
      </c>
      <c r="I5" s="15">
        <v>0.3</v>
      </c>
      <c r="J5" s="20">
        <f>(((2*D5*(E5/D5))+3.841443202-(1.95996*SQRT(3.841443202+(4*D5*(E5/D5)*(1-(E5/D5))))))/(2*(D5+3.841443202)))</f>
        <v>0.23168246383755031</v>
      </c>
      <c r="K5" s="20">
        <f>(((2*D5*(E5/D5))+3.841443202+(1.95996*SQRT(3.841443202+(4*D5*(E5/D5)*(1-(E5/D5))))))/(2*(D5+3.841443202)))</f>
        <v>0.2958383720970133</v>
      </c>
      <c r="L5" s="20">
        <f>F5-J5</f>
        <v>3.0817536162449699E-2</v>
      </c>
      <c r="M5" s="20">
        <f>K5-F5</f>
        <v>3.3338372097013291E-2</v>
      </c>
    </row>
    <row r="6" spans="1:15" x14ac:dyDescent="0.35">
      <c r="A6" s="73"/>
      <c r="B6" s="74"/>
      <c r="C6" s="30" t="s">
        <v>38</v>
      </c>
      <c r="D6" s="6">
        <v>552</v>
      </c>
      <c r="E6" s="6">
        <v>199</v>
      </c>
      <c r="F6" s="22">
        <v>0.36050724637681159</v>
      </c>
      <c r="G6" s="17" t="str">
        <f t="shared" ref="G6:G26" si="0">ROUND(J6*100,0)&amp;-ROUND(K6*100,0)&amp;"%"</f>
        <v>32-40%</v>
      </c>
      <c r="H6" s="11">
        <f t="shared" ref="H6:H25" si="1">$F$26</f>
        <v>0.2145476772616137</v>
      </c>
      <c r="I6" s="15">
        <v>0.3</v>
      </c>
      <c r="J6" s="20">
        <f t="shared" ref="J6:J26" si="2">(((2*D6*(E6/D6))+3.841443202-(1.95996*SQRT(3.841443202+(4*D6*(E6/D6)*(1-(E6/D6))))))/(2*(D6+3.841443202)))</f>
        <v>0.32154368844148579</v>
      </c>
      <c r="K6" s="20">
        <f t="shared" ref="K6:K26" si="3">(((2*D6*(E6/D6))+3.841443202+(1.95996*SQRT(3.841443202+(4*D6*(E6/D6)*(1-(E6/D6))))))/(2*(D6+3.841443202)))</f>
        <v>0.40139888469076906</v>
      </c>
      <c r="L6" s="20">
        <f t="shared" ref="L6:L26" si="4">F6-J6</f>
        <v>3.8963557935325799E-2</v>
      </c>
      <c r="M6" s="20">
        <f t="shared" ref="M6:M26" si="5">K6-F6</f>
        <v>4.0891638313957479E-2</v>
      </c>
    </row>
    <row r="7" spans="1:15" x14ac:dyDescent="0.35">
      <c r="A7" s="64"/>
      <c r="B7" s="65"/>
      <c r="C7" s="14" t="s">
        <v>5</v>
      </c>
      <c r="D7" s="14">
        <v>1272</v>
      </c>
      <c r="E7" s="14">
        <v>388</v>
      </c>
      <c r="F7" s="23">
        <v>0.30503144654088049</v>
      </c>
      <c r="G7" s="18" t="str">
        <f t="shared" si="0"/>
        <v>28-33%</v>
      </c>
      <c r="H7" s="11">
        <f t="shared" si="1"/>
        <v>0.2145476772616137</v>
      </c>
      <c r="I7" s="15">
        <v>0.3</v>
      </c>
      <c r="J7" s="20">
        <f t="shared" si="2"/>
        <v>0.28034756540572048</v>
      </c>
      <c r="K7" s="20">
        <f t="shared" si="3"/>
        <v>0.33088939304016551</v>
      </c>
      <c r="L7" s="20">
        <f t="shared" si="4"/>
        <v>2.4683881135160013E-2</v>
      </c>
      <c r="M7" s="20">
        <f t="shared" si="5"/>
        <v>2.5857946499285023E-2</v>
      </c>
    </row>
    <row r="8" spans="1:15" x14ac:dyDescent="0.35">
      <c r="A8" s="62" t="s">
        <v>25</v>
      </c>
      <c r="B8" s="63"/>
      <c r="C8" s="30" t="s">
        <v>39</v>
      </c>
      <c r="D8" s="6">
        <v>455</v>
      </c>
      <c r="E8" s="6">
        <v>108</v>
      </c>
      <c r="F8" s="22">
        <v>0.23736263736263735</v>
      </c>
      <c r="G8" s="17" t="str">
        <f t="shared" si="0"/>
        <v>20-28%</v>
      </c>
      <c r="H8" s="11">
        <f t="shared" si="1"/>
        <v>0.2145476772616137</v>
      </c>
      <c r="I8" s="15">
        <v>0.3</v>
      </c>
      <c r="J8" s="20">
        <f t="shared" si="2"/>
        <v>0.20056969892417006</v>
      </c>
      <c r="K8" s="20">
        <f t="shared" si="3"/>
        <v>0.27855320171847564</v>
      </c>
      <c r="L8" s="20">
        <f t="shared" si="4"/>
        <v>3.6792938438467288E-2</v>
      </c>
      <c r="M8" s="20">
        <f t="shared" si="5"/>
        <v>4.1190564355838288E-2</v>
      </c>
    </row>
    <row r="9" spans="1:15" x14ac:dyDescent="0.35">
      <c r="A9" s="73"/>
      <c r="B9" s="74"/>
      <c r="C9" s="30" t="s">
        <v>40</v>
      </c>
      <c r="D9" s="6">
        <v>380</v>
      </c>
      <c r="E9" s="6">
        <v>79</v>
      </c>
      <c r="F9" s="22">
        <v>0.20789473684210527</v>
      </c>
      <c r="G9" s="17" t="str">
        <f t="shared" si="0"/>
        <v>17-25%</v>
      </c>
      <c r="H9" s="11">
        <f t="shared" si="1"/>
        <v>0.2145476772616137</v>
      </c>
      <c r="I9" s="15">
        <v>0.3</v>
      </c>
      <c r="J9" s="20">
        <f t="shared" si="2"/>
        <v>0.17011685895454262</v>
      </c>
      <c r="K9" s="20">
        <f t="shared" si="3"/>
        <v>0.25151932981111258</v>
      </c>
      <c r="L9" s="20">
        <f t="shared" si="4"/>
        <v>3.777787788756265E-2</v>
      </c>
      <c r="M9" s="20">
        <f t="shared" si="5"/>
        <v>4.3624592969007309E-2</v>
      </c>
    </row>
    <row r="10" spans="1:15" x14ac:dyDescent="0.35">
      <c r="A10" s="73"/>
      <c r="B10" s="74"/>
      <c r="C10" s="30" t="s">
        <v>41</v>
      </c>
      <c r="D10" s="6">
        <v>348</v>
      </c>
      <c r="E10" s="6">
        <v>85</v>
      </c>
      <c r="F10" s="22">
        <v>0.2442528735632184</v>
      </c>
      <c r="G10" s="17" t="str">
        <f t="shared" si="0"/>
        <v>20-29%</v>
      </c>
      <c r="H10" s="11">
        <f t="shared" si="1"/>
        <v>0.2145476772616137</v>
      </c>
      <c r="I10" s="15">
        <v>0.3</v>
      </c>
      <c r="J10" s="20">
        <f t="shared" si="2"/>
        <v>0.20206506709200622</v>
      </c>
      <c r="K10" s="20">
        <f t="shared" si="3"/>
        <v>0.2920252300029661</v>
      </c>
      <c r="L10" s="20">
        <f t="shared" si="4"/>
        <v>4.2187806471212175E-2</v>
      </c>
      <c r="M10" s="20">
        <f t="shared" si="5"/>
        <v>4.7772356439747699E-2</v>
      </c>
    </row>
    <row r="11" spans="1:15" x14ac:dyDescent="0.35">
      <c r="A11" s="73"/>
      <c r="B11" s="74"/>
      <c r="C11" s="30" t="s">
        <v>42</v>
      </c>
      <c r="D11" s="6">
        <v>186</v>
      </c>
      <c r="E11" s="6">
        <v>37</v>
      </c>
      <c r="F11" s="22">
        <v>0.19892473118279569</v>
      </c>
      <c r="G11" s="17" t="str">
        <f t="shared" si="0"/>
        <v>15-26%</v>
      </c>
      <c r="H11" s="11">
        <f t="shared" si="1"/>
        <v>0.2145476772616137</v>
      </c>
      <c r="I11" s="15">
        <v>0.3</v>
      </c>
      <c r="J11" s="20">
        <f t="shared" si="2"/>
        <v>0.14790623319533924</v>
      </c>
      <c r="K11" s="20">
        <f t="shared" si="3"/>
        <v>0.26212775037047853</v>
      </c>
      <c r="L11" s="20">
        <f t="shared" si="4"/>
        <v>5.1018497987456446E-2</v>
      </c>
      <c r="M11" s="20">
        <f t="shared" si="5"/>
        <v>6.3203019187682841E-2</v>
      </c>
    </row>
    <row r="12" spans="1:15" x14ac:dyDescent="0.35">
      <c r="A12" s="64"/>
      <c r="B12" s="65"/>
      <c r="C12" s="31" t="s">
        <v>10</v>
      </c>
      <c r="D12" s="14">
        <v>1369</v>
      </c>
      <c r="E12" s="14">
        <v>309</v>
      </c>
      <c r="F12" s="23">
        <v>0.22571219868517164</v>
      </c>
      <c r="G12" s="18" t="str">
        <f t="shared" si="0"/>
        <v>20-25%</v>
      </c>
      <c r="H12" s="11">
        <f t="shared" si="1"/>
        <v>0.2145476772616137</v>
      </c>
      <c r="I12" s="15">
        <v>0.3</v>
      </c>
      <c r="J12" s="20">
        <f t="shared" si="2"/>
        <v>0.20435246728852943</v>
      </c>
      <c r="K12" s="20">
        <f t="shared" si="3"/>
        <v>0.24860693766039466</v>
      </c>
      <c r="L12" s="20">
        <f t="shared" si="4"/>
        <v>2.1359731396642212E-2</v>
      </c>
      <c r="M12" s="20">
        <f t="shared" si="5"/>
        <v>2.2894738975223011E-2</v>
      </c>
    </row>
    <row r="13" spans="1:15" x14ac:dyDescent="0.35">
      <c r="A13" s="62" t="s">
        <v>24</v>
      </c>
      <c r="B13" s="63"/>
      <c r="C13" s="30" t="s">
        <v>43</v>
      </c>
      <c r="D13" s="6">
        <v>14</v>
      </c>
      <c r="E13" s="6">
        <v>2</v>
      </c>
      <c r="F13" s="22">
        <v>0.14285714285714285</v>
      </c>
      <c r="G13" s="17" t="str">
        <f t="shared" si="0"/>
        <v>4-40%</v>
      </c>
      <c r="H13" s="11">
        <f t="shared" si="1"/>
        <v>0.2145476772616137</v>
      </c>
      <c r="I13" s="15">
        <v>0.3</v>
      </c>
      <c r="J13" s="20">
        <f t="shared" si="2"/>
        <v>4.0094015045974853E-2</v>
      </c>
      <c r="K13" s="20">
        <f t="shared" si="3"/>
        <v>0.39941321053098883</v>
      </c>
      <c r="L13" s="20">
        <f t="shared" si="4"/>
        <v>0.102763127811168</v>
      </c>
      <c r="M13" s="20">
        <f t="shared" si="5"/>
        <v>0.25655606767384598</v>
      </c>
    </row>
    <row r="14" spans="1:15" x14ac:dyDescent="0.35">
      <c r="A14" s="73"/>
      <c r="B14" s="74"/>
      <c r="C14" s="30" t="s">
        <v>44</v>
      </c>
      <c r="D14" s="6">
        <v>42</v>
      </c>
      <c r="E14" s="6">
        <v>0</v>
      </c>
      <c r="F14" s="22">
        <v>0</v>
      </c>
      <c r="G14" s="17" t="str">
        <f t="shared" si="0"/>
        <v>0-8%</v>
      </c>
      <c r="H14" s="11">
        <f t="shared" si="1"/>
        <v>0.2145476772616137</v>
      </c>
      <c r="I14" s="15">
        <v>0.3</v>
      </c>
      <c r="J14" s="20">
        <f t="shared" si="2"/>
        <v>2.1814323740504363E-12</v>
      </c>
      <c r="K14" s="20">
        <f t="shared" si="3"/>
        <v>8.379847870348904E-2</v>
      </c>
      <c r="L14" s="20">
        <f t="shared" si="4"/>
        <v>-2.1814323740504363E-12</v>
      </c>
      <c r="M14" s="20">
        <f t="shared" si="5"/>
        <v>8.379847870348904E-2</v>
      </c>
    </row>
    <row r="15" spans="1:15" x14ac:dyDescent="0.35">
      <c r="A15" s="73"/>
      <c r="B15" s="74"/>
      <c r="C15" s="30" t="s">
        <v>45</v>
      </c>
      <c r="D15" s="6">
        <v>66</v>
      </c>
      <c r="E15" s="6">
        <v>0</v>
      </c>
      <c r="F15" s="22">
        <v>0</v>
      </c>
      <c r="G15" s="17" t="str">
        <f t="shared" si="0"/>
        <v>0-6%</v>
      </c>
      <c r="H15" s="11">
        <f t="shared" si="1"/>
        <v>0.2145476772616137</v>
      </c>
      <c r="I15" s="15">
        <v>0.3</v>
      </c>
      <c r="J15" s="20">
        <f t="shared" si="2"/>
        <v>1.4318147462218175E-12</v>
      </c>
      <c r="K15" s="20">
        <f t="shared" si="3"/>
        <v>5.500234568162525E-2</v>
      </c>
      <c r="L15" s="20">
        <f t="shared" si="4"/>
        <v>-1.4318147462218175E-12</v>
      </c>
      <c r="M15" s="20">
        <f t="shared" si="5"/>
        <v>5.500234568162525E-2</v>
      </c>
    </row>
    <row r="16" spans="1:15" x14ac:dyDescent="0.35">
      <c r="A16" s="73"/>
      <c r="B16" s="74"/>
      <c r="C16" s="30" t="s">
        <v>46</v>
      </c>
      <c r="D16" s="6">
        <v>66</v>
      </c>
      <c r="E16" s="6">
        <v>2</v>
      </c>
      <c r="F16" s="22">
        <v>3.0303030303030304E-2</v>
      </c>
      <c r="G16" s="17" t="str">
        <f t="shared" si="0"/>
        <v>1-10%</v>
      </c>
      <c r="H16" s="11">
        <f t="shared" si="1"/>
        <v>0.2145476772616137</v>
      </c>
      <c r="I16" s="15">
        <v>0.3</v>
      </c>
      <c r="J16" s="20">
        <f t="shared" si="2"/>
        <v>8.3499295754879081E-3</v>
      </c>
      <c r="K16" s="20">
        <f t="shared" si="3"/>
        <v>0.10392500121768691</v>
      </c>
      <c r="L16" s="20">
        <f t="shared" si="4"/>
        <v>2.1953100727542398E-2</v>
      </c>
      <c r="M16" s="20">
        <f t="shared" si="5"/>
        <v>7.3621970914656609E-2</v>
      </c>
    </row>
    <row r="17" spans="1:13" x14ac:dyDescent="0.35">
      <c r="A17" s="73"/>
      <c r="B17" s="74"/>
      <c r="C17" s="30" t="s">
        <v>47</v>
      </c>
      <c r="D17" s="6">
        <v>65</v>
      </c>
      <c r="E17" s="6">
        <v>0</v>
      </c>
      <c r="F17" s="22">
        <v>0</v>
      </c>
      <c r="G17" s="17" t="str">
        <f t="shared" si="0"/>
        <v>0-6%</v>
      </c>
      <c r="H17" s="11">
        <f t="shared" si="1"/>
        <v>0.2145476772616137</v>
      </c>
      <c r="I17" s="15">
        <v>0.3</v>
      </c>
      <c r="J17" s="20">
        <f t="shared" si="2"/>
        <v>1.4526134784915706E-12</v>
      </c>
      <c r="K17" s="20">
        <f t="shared" si="3"/>
        <v>5.5801317102375875E-2</v>
      </c>
      <c r="L17" s="20">
        <f t="shared" si="4"/>
        <v>-1.4526134784915706E-12</v>
      </c>
      <c r="M17" s="20">
        <f t="shared" si="5"/>
        <v>5.5801317102375875E-2</v>
      </c>
    </row>
    <row r="18" spans="1:13" x14ac:dyDescent="0.35">
      <c r="A18" s="73"/>
      <c r="B18" s="74"/>
      <c r="C18" s="30" t="s">
        <v>48</v>
      </c>
      <c r="D18" s="6">
        <v>23</v>
      </c>
      <c r="E18" s="6">
        <v>0</v>
      </c>
      <c r="F18" s="22">
        <v>0</v>
      </c>
      <c r="G18" s="17" t="str">
        <f t="shared" si="0"/>
        <v>0-14%</v>
      </c>
      <c r="H18" s="11">
        <f t="shared" si="1"/>
        <v>0.2145476772616137</v>
      </c>
      <c r="I18" s="15">
        <v>0.3</v>
      </c>
      <c r="J18" s="20">
        <f t="shared" si="2"/>
        <v>3.725582395904328E-12</v>
      </c>
      <c r="K18" s="20">
        <f t="shared" si="3"/>
        <v>0.1431161198371691</v>
      </c>
      <c r="L18" s="20">
        <f t="shared" si="4"/>
        <v>-3.725582395904328E-12</v>
      </c>
      <c r="M18" s="20">
        <f t="shared" si="5"/>
        <v>0.1431161198371691</v>
      </c>
    </row>
    <row r="19" spans="1:13" x14ac:dyDescent="0.35">
      <c r="A19" s="73"/>
      <c r="B19" s="74"/>
      <c r="C19" s="30" t="s">
        <v>49</v>
      </c>
      <c r="D19" s="6">
        <v>58</v>
      </c>
      <c r="E19" s="6">
        <v>0</v>
      </c>
      <c r="F19" s="22">
        <v>0</v>
      </c>
      <c r="G19" s="17" t="str">
        <f t="shared" si="0"/>
        <v>0-6%</v>
      </c>
      <c r="H19" s="11">
        <f t="shared" si="1"/>
        <v>0.2145476772616137</v>
      </c>
      <c r="I19" s="15">
        <v>0.3</v>
      </c>
      <c r="J19" s="20">
        <f t="shared" si="2"/>
        <v>1.6170387218712746E-12</v>
      </c>
      <c r="K19" s="20">
        <f t="shared" si="3"/>
        <v>6.2117618913779885E-2</v>
      </c>
      <c r="L19" s="20">
        <f t="shared" si="4"/>
        <v>-1.6170387218712746E-12</v>
      </c>
      <c r="M19" s="20">
        <f t="shared" si="5"/>
        <v>6.2117618913779885E-2</v>
      </c>
    </row>
    <row r="20" spans="1:13" x14ac:dyDescent="0.35">
      <c r="A20" s="73"/>
      <c r="B20" s="74"/>
      <c r="C20" s="30" t="s">
        <v>50</v>
      </c>
      <c r="D20" s="6">
        <v>35</v>
      </c>
      <c r="E20" s="6">
        <v>0</v>
      </c>
      <c r="F20" s="22">
        <v>0</v>
      </c>
      <c r="G20" s="17" t="str">
        <f t="shared" si="0"/>
        <v>0-10%</v>
      </c>
      <c r="H20" s="11">
        <f t="shared" si="1"/>
        <v>0.2145476772616137</v>
      </c>
      <c r="I20" s="15">
        <v>0.3</v>
      </c>
      <c r="J20" s="20">
        <f t="shared" si="2"/>
        <v>2.574569841650167E-12</v>
      </c>
      <c r="K20" s="20">
        <f t="shared" si="3"/>
        <v>9.8900629977163118E-2</v>
      </c>
      <c r="L20" s="20">
        <f t="shared" si="4"/>
        <v>-2.574569841650167E-12</v>
      </c>
      <c r="M20" s="20">
        <f t="shared" si="5"/>
        <v>9.8900629977163118E-2</v>
      </c>
    </row>
    <row r="21" spans="1:13" x14ac:dyDescent="0.35">
      <c r="A21" s="73"/>
      <c r="B21" s="74"/>
      <c r="C21" s="30" t="s">
        <v>51</v>
      </c>
      <c r="D21" s="6">
        <v>62</v>
      </c>
      <c r="E21" s="6">
        <v>0</v>
      </c>
      <c r="F21" s="22">
        <v>0</v>
      </c>
      <c r="G21" s="17" t="str">
        <f t="shared" si="0"/>
        <v>0-6%</v>
      </c>
      <c r="H21" s="11">
        <f t="shared" si="1"/>
        <v>0.2145476772616137</v>
      </c>
      <c r="I21" s="15">
        <v>0.3</v>
      </c>
      <c r="J21" s="20">
        <f t="shared" si="2"/>
        <v>1.5188003696583539E-12</v>
      </c>
      <c r="K21" s="20">
        <f t="shared" si="3"/>
        <v>5.8343848723281209E-2</v>
      </c>
      <c r="L21" s="20">
        <f t="shared" si="4"/>
        <v>-1.5188003696583539E-12</v>
      </c>
      <c r="M21" s="20">
        <f t="shared" si="5"/>
        <v>5.8343848723281209E-2</v>
      </c>
    </row>
    <row r="22" spans="1:13" x14ac:dyDescent="0.35">
      <c r="A22" s="73"/>
      <c r="B22" s="74"/>
      <c r="C22" s="30" t="s">
        <v>52</v>
      </c>
      <c r="D22" s="6">
        <v>5</v>
      </c>
      <c r="E22" s="6">
        <v>0</v>
      </c>
      <c r="F22" s="22">
        <v>0</v>
      </c>
      <c r="G22" s="17" t="str">
        <f t="shared" si="0"/>
        <v>0-43%</v>
      </c>
      <c r="H22" s="11">
        <f t="shared" si="1"/>
        <v>0.2145476772616137</v>
      </c>
      <c r="I22" s="15">
        <v>0.3</v>
      </c>
      <c r="J22" s="20">
        <f t="shared" si="2"/>
        <v>1.1310371620259502E-11</v>
      </c>
      <c r="K22" s="20">
        <f t="shared" si="3"/>
        <v>0.43448146576692781</v>
      </c>
      <c r="L22" s="20">
        <f t="shared" si="4"/>
        <v>-1.1310371620259502E-11</v>
      </c>
      <c r="M22" s="20">
        <f t="shared" si="5"/>
        <v>0.43448146576692781</v>
      </c>
    </row>
    <row r="23" spans="1:13" x14ac:dyDescent="0.35">
      <c r="A23" s="73"/>
      <c r="B23" s="74"/>
      <c r="C23" s="30" t="s">
        <v>53</v>
      </c>
      <c r="D23" s="6">
        <v>61</v>
      </c>
      <c r="E23" s="6">
        <v>0</v>
      </c>
      <c r="F23" s="22">
        <v>0</v>
      </c>
      <c r="G23" s="17" t="str">
        <f t="shared" si="0"/>
        <v>0-6%</v>
      </c>
      <c r="H23" s="11">
        <f t="shared" si="1"/>
        <v>0.2145476772616137</v>
      </c>
      <c r="I23" s="15">
        <v>0.3</v>
      </c>
      <c r="J23" s="20">
        <f t="shared" si="2"/>
        <v>1.5422236664675697E-12</v>
      </c>
      <c r="K23" s="20">
        <f t="shared" si="3"/>
        <v>5.9243641291770524E-2</v>
      </c>
      <c r="L23" s="20">
        <f t="shared" si="4"/>
        <v>-1.5422236664675697E-12</v>
      </c>
      <c r="M23" s="20">
        <f t="shared" si="5"/>
        <v>5.9243641291770524E-2</v>
      </c>
    </row>
    <row r="24" spans="1:13" x14ac:dyDescent="0.35">
      <c r="A24" s="73"/>
      <c r="B24" s="74"/>
      <c r="C24" s="30" t="s">
        <v>54</v>
      </c>
      <c r="D24" s="6">
        <v>134</v>
      </c>
      <c r="E24" s="6">
        <v>1</v>
      </c>
      <c r="F24" s="22">
        <v>7.462686567164179E-3</v>
      </c>
      <c r="G24" s="17" t="str">
        <f t="shared" si="0"/>
        <v>0-4%</v>
      </c>
      <c r="H24" s="11">
        <f t="shared" si="1"/>
        <v>0.2145476772616137</v>
      </c>
      <c r="I24" s="15">
        <v>0.3</v>
      </c>
      <c r="J24" s="20">
        <f t="shared" si="2"/>
        <v>1.3185681094086206E-3</v>
      </c>
      <c r="K24" s="20">
        <f t="shared" si="3"/>
        <v>4.1059421168022602E-2</v>
      </c>
      <c r="L24" s="20">
        <f t="shared" si="4"/>
        <v>6.1441184577555579E-3</v>
      </c>
      <c r="M24" s="20">
        <f t="shared" si="5"/>
        <v>3.3596734600858422E-2</v>
      </c>
    </row>
    <row r="25" spans="1:13" x14ac:dyDescent="0.35">
      <c r="A25" s="64"/>
      <c r="B25" s="65"/>
      <c r="C25" s="8" t="s">
        <v>23</v>
      </c>
      <c r="D25" s="14">
        <v>631</v>
      </c>
      <c r="E25" s="14">
        <v>5</v>
      </c>
      <c r="F25" s="23">
        <v>7.9239302694136295E-3</v>
      </c>
      <c r="G25" s="18" t="str">
        <f t="shared" si="0"/>
        <v>0-2%</v>
      </c>
      <c r="H25" s="11">
        <f t="shared" si="1"/>
        <v>0.2145476772616137</v>
      </c>
      <c r="I25" s="15">
        <v>0.3</v>
      </c>
      <c r="J25" s="20">
        <f t="shared" si="2"/>
        <v>3.3892472233885262E-3</v>
      </c>
      <c r="K25" s="20">
        <f t="shared" si="3"/>
        <v>1.8413745240661736E-2</v>
      </c>
      <c r="L25" s="20">
        <f t="shared" si="4"/>
        <v>4.5346830460251033E-3</v>
      </c>
      <c r="M25" s="20">
        <f t="shared" si="5"/>
        <v>1.0489814971248106E-2</v>
      </c>
    </row>
    <row r="26" spans="1:13" x14ac:dyDescent="0.35">
      <c r="A26" s="61" t="s">
        <v>27</v>
      </c>
      <c r="B26" s="61"/>
      <c r="C26" s="7"/>
      <c r="D26" s="14">
        <v>3272</v>
      </c>
      <c r="E26" s="14">
        <v>702</v>
      </c>
      <c r="F26" s="23">
        <v>0.2145476772616137</v>
      </c>
      <c r="G26" s="18" t="str">
        <f t="shared" si="0"/>
        <v>20-23%</v>
      </c>
      <c r="J26" s="20">
        <f t="shared" si="2"/>
        <v>0.20082094661579789</v>
      </c>
      <c r="K26" s="20">
        <f t="shared" si="3"/>
        <v>0.22894388407328853</v>
      </c>
      <c r="L26" s="20">
        <f t="shared" si="4"/>
        <v>1.372673064581581E-2</v>
      </c>
      <c r="M26" s="20">
        <f t="shared" si="5"/>
        <v>1.4396206811674833E-2</v>
      </c>
    </row>
    <row r="27" spans="1:13" x14ac:dyDescent="0.35">
      <c r="F27" s="3"/>
      <c r="J27" s="21"/>
      <c r="K27" s="21"/>
    </row>
    <row r="30" spans="1:13" ht="15" customHeight="1" x14ac:dyDescent="0.35">
      <c r="A30" s="62" t="s">
        <v>0</v>
      </c>
      <c r="B30" s="63"/>
      <c r="C30" s="66" t="s">
        <v>1</v>
      </c>
      <c r="D30" s="77" t="s">
        <v>56</v>
      </c>
      <c r="E30" s="77" t="s">
        <v>58</v>
      </c>
      <c r="F30" s="77" t="s">
        <v>59</v>
      </c>
    </row>
    <row r="31" spans="1:13" ht="48.75" customHeight="1" x14ac:dyDescent="0.35">
      <c r="A31" s="64"/>
      <c r="B31" s="65"/>
      <c r="C31" s="66"/>
      <c r="D31" s="78"/>
      <c r="E31" s="78"/>
      <c r="F31" s="78"/>
    </row>
    <row r="32" spans="1:13" x14ac:dyDescent="0.35">
      <c r="A32" s="62" t="s">
        <v>2</v>
      </c>
      <c r="B32" s="63"/>
      <c r="C32" s="29" t="s">
        <v>37</v>
      </c>
      <c r="D32" s="6">
        <v>720</v>
      </c>
      <c r="E32" s="6">
        <v>125</v>
      </c>
      <c r="F32" s="24">
        <v>0.1736111111111111</v>
      </c>
      <c r="G32" s="28">
        <f>$F$53</f>
        <v>0.18123471882640588</v>
      </c>
    </row>
    <row r="33" spans="1:7" x14ac:dyDescent="0.35">
      <c r="A33" s="73"/>
      <c r="B33" s="74"/>
      <c r="C33" s="30" t="s">
        <v>38</v>
      </c>
      <c r="D33" s="6">
        <v>552</v>
      </c>
      <c r="E33" s="6">
        <v>164</v>
      </c>
      <c r="F33" s="24">
        <v>0.29710144927536231</v>
      </c>
      <c r="G33" s="28">
        <f t="shared" ref="G33:G52" si="6">$F$53</f>
        <v>0.18123471882640588</v>
      </c>
    </row>
    <row r="34" spans="1:7" x14ac:dyDescent="0.35">
      <c r="A34" s="64"/>
      <c r="B34" s="65"/>
      <c r="C34" s="14" t="s">
        <v>5</v>
      </c>
      <c r="D34" s="14">
        <v>1272</v>
      </c>
      <c r="E34" s="14">
        <v>289</v>
      </c>
      <c r="F34" s="27">
        <v>0.22720125786163523</v>
      </c>
      <c r="G34" s="28">
        <f t="shared" si="6"/>
        <v>0.18123471882640588</v>
      </c>
    </row>
    <row r="35" spans="1:7" x14ac:dyDescent="0.35">
      <c r="A35" s="62" t="s">
        <v>25</v>
      </c>
      <c r="B35" s="63"/>
      <c r="C35" s="30" t="s">
        <v>39</v>
      </c>
      <c r="D35" s="6">
        <v>455</v>
      </c>
      <c r="E35" s="6">
        <v>98</v>
      </c>
      <c r="F35" s="24">
        <v>0.2153846153846154</v>
      </c>
      <c r="G35" s="28">
        <f t="shared" si="6"/>
        <v>0.18123471882640588</v>
      </c>
    </row>
    <row r="36" spans="1:7" x14ac:dyDescent="0.35">
      <c r="A36" s="73"/>
      <c r="B36" s="74"/>
      <c r="C36" s="30" t="s">
        <v>40</v>
      </c>
      <c r="D36" s="6">
        <v>380</v>
      </c>
      <c r="E36" s="6">
        <v>79</v>
      </c>
      <c r="F36" s="24">
        <v>0.20789473684210527</v>
      </c>
      <c r="G36" s="28">
        <f t="shared" si="6"/>
        <v>0.18123471882640588</v>
      </c>
    </row>
    <row r="37" spans="1:7" x14ac:dyDescent="0.35">
      <c r="A37" s="73"/>
      <c r="B37" s="74"/>
      <c r="C37" s="30" t="s">
        <v>41</v>
      </c>
      <c r="D37" s="6">
        <v>348</v>
      </c>
      <c r="E37" s="6">
        <v>85</v>
      </c>
      <c r="F37" s="24">
        <v>0.2442528735632184</v>
      </c>
      <c r="G37" s="28">
        <f t="shared" si="6"/>
        <v>0.18123471882640588</v>
      </c>
    </row>
    <row r="38" spans="1:7" x14ac:dyDescent="0.35">
      <c r="A38" s="73"/>
      <c r="B38" s="74"/>
      <c r="C38" s="30" t="s">
        <v>42</v>
      </c>
      <c r="D38" s="6">
        <v>186</v>
      </c>
      <c r="E38" s="6">
        <v>37</v>
      </c>
      <c r="F38" s="24">
        <v>0.19892473118279569</v>
      </c>
      <c r="G38" s="28">
        <f t="shared" si="6"/>
        <v>0.18123471882640588</v>
      </c>
    </row>
    <row r="39" spans="1:7" x14ac:dyDescent="0.35">
      <c r="A39" s="64"/>
      <c r="B39" s="65"/>
      <c r="C39" s="31" t="s">
        <v>10</v>
      </c>
      <c r="D39" s="14">
        <v>1369</v>
      </c>
      <c r="E39" s="14">
        <v>299</v>
      </c>
      <c r="F39" s="27">
        <v>0.21840759678597516</v>
      </c>
      <c r="G39" s="28">
        <f t="shared" si="6"/>
        <v>0.18123471882640588</v>
      </c>
    </row>
    <row r="40" spans="1:7" x14ac:dyDescent="0.35">
      <c r="A40" s="62" t="s">
        <v>24</v>
      </c>
      <c r="B40" s="63"/>
      <c r="C40" s="30" t="s">
        <v>43</v>
      </c>
      <c r="D40" s="6">
        <v>14</v>
      </c>
      <c r="E40" s="6">
        <v>2</v>
      </c>
      <c r="F40" s="24">
        <v>0.14285714285714285</v>
      </c>
      <c r="G40" s="28">
        <f t="shared" si="6"/>
        <v>0.18123471882640588</v>
      </c>
    </row>
    <row r="41" spans="1:7" x14ac:dyDescent="0.35">
      <c r="A41" s="73"/>
      <c r="B41" s="74"/>
      <c r="C41" s="30" t="s">
        <v>44</v>
      </c>
      <c r="D41" s="6">
        <v>42</v>
      </c>
      <c r="E41" s="6">
        <v>0</v>
      </c>
      <c r="F41" s="24">
        <v>0</v>
      </c>
      <c r="G41" s="28">
        <f t="shared" si="6"/>
        <v>0.18123471882640588</v>
      </c>
    </row>
    <row r="42" spans="1:7" x14ac:dyDescent="0.35">
      <c r="A42" s="73"/>
      <c r="B42" s="74"/>
      <c r="C42" s="30" t="s">
        <v>45</v>
      </c>
      <c r="D42" s="6">
        <v>66</v>
      </c>
      <c r="E42" s="6">
        <v>0</v>
      </c>
      <c r="F42" s="24">
        <v>0</v>
      </c>
      <c r="G42" s="28">
        <f t="shared" si="6"/>
        <v>0.18123471882640588</v>
      </c>
    </row>
    <row r="43" spans="1:7" x14ac:dyDescent="0.35">
      <c r="A43" s="73"/>
      <c r="B43" s="74"/>
      <c r="C43" s="30" t="s">
        <v>46</v>
      </c>
      <c r="D43" s="6">
        <v>66</v>
      </c>
      <c r="E43" s="6">
        <v>2</v>
      </c>
      <c r="F43" s="24">
        <v>3.0303030303030304E-2</v>
      </c>
      <c r="G43" s="28">
        <f t="shared" si="6"/>
        <v>0.18123471882640588</v>
      </c>
    </row>
    <row r="44" spans="1:7" x14ac:dyDescent="0.35">
      <c r="A44" s="73"/>
      <c r="B44" s="74"/>
      <c r="C44" s="30" t="s">
        <v>47</v>
      </c>
      <c r="D44" s="6">
        <v>65</v>
      </c>
      <c r="E44" s="6">
        <v>0</v>
      </c>
      <c r="F44" s="24">
        <v>0</v>
      </c>
      <c r="G44" s="28">
        <f t="shared" si="6"/>
        <v>0.18123471882640588</v>
      </c>
    </row>
    <row r="45" spans="1:7" x14ac:dyDescent="0.35">
      <c r="A45" s="73"/>
      <c r="B45" s="74"/>
      <c r="C45" s="30" t="s">
        <v>48</v>
      </c>
      <c r="D45" s="6">
        <v>23</v>
      </c>
      <c r="E45" s="6">
        <v>0</v>
      </c>
      <c r="F45" s="24">
        <v>0</v>
      </c>
      <c r="G45" s="28">
        <f t="shared" si="6"/>
        <v>0.18123471882640588</v>
      </c>
    </row>
    <row r="46" spans="1:7" x14ac:dyDescent="0.35">
      <c r="A46" s="73"/>
      <c r="B46" s="74"/>
      <c r="C46" s="30" t="s">
        <v>49</v>
      </c>
      <c r="D46" s="6">
        <v>58</v>
      </c>
      <c r="E46" s="6">
        <v>0</v>
      </c>
      <c r="F46" s="24">
        <v>0</v>
      </c>
      <c r="G46" s="28">
        <f t="shared" si="6"/>
        <v>0.18123471882640588</v>
      </c>
    </row>
    <row r="47" spans="1:7" x14ac:dyDescent="0.35">
      <c r="A47" s="73"/>
      <c r="B47" s="74"/>
      <c r="C47" s="30" t="s">
        <v>50</v>
      </c>
      <c r="D47" s="6">
        <v>35</v>
      </c>
      <c r="E47" s="6">
        <v>0</v>
      </c>
      <c r="F47" s="24">
        <v>0</v>
      </c>
      <c r="G47" s="28">
        <f t="shared" si="6"/>
        <v>0.18123471882640588</v>
      </c>
    </row>
    <row r="48" spans="1:7" x14ac:dyDescent="0.35">
      <c r="A48" s="73"/>
      <c r="B48" s="74"/>
      <c r="C48" s="30" t="s">
        <v>51</v>
      </c>
      <c r="D48" s="6">
        <v>62</v>
      </c>
      <c r="E48" s="6">
        <v>0</v>
      </c>
      <c r="F48" s="24">
        <v>0</v>
      </c>
      <c r="G48" s="28">
        <f t="shared" si="6"/>
        <v>0.18123471882640588</v>
      </c>
    </row>
    <row r="49" spans="1:7" x14ac:dyDescent="0.35">
      <c r="A49" s="73"/>
      <c r="B49" s="74"/>
      <c r="C49" s="30" t="s">
        <v>52</v>
      </c>
      <c r="D49" s="6">
        <v>5</v>
      </c>
      <c r="E49" s="6">
        <v>0</v>
      </c>
      <c r="F49" s="24">
        <v>0</v>
      </c>
      <c r="G49" s="28">
        <f t="shared" si="6"/>
        <v>0.18123471882640588</v>
      </c>
    </row>
    <row r="50" spans="1:7" x14ac:dyDescent="0.35">
      <c r="A50" s="73"/>
      <c r="B50" s="74"/>
      <c r="C50" s="30" t="s">
        <v>53</v>
      </c>
      <c r="D50" s="6">
        <v>61</v>
      </c>
      <c r="E50" s="6">
        <v>0</v>
      </c>
      <c r="F50" s="24">
        <v>0</v>
      </c>
      <c r="G50" s="28">
        <f t="shared" si="6"/>
        <v>0.18123471882640588</v>
      </c>
    </row>
    <row r="51" spans="1:7" x14ac:dyDescent="0.35">
      <c r="A51" s="73"/>
      <c r="B51" s="74"/>
      <c r="C51" s="30" t="s">
        <v>54</v>
      </c>
      <c r="D51" s="6">
        <v>134</v>
      </c>
      <c r="E51" s="6">
        <v>1</v>
      </c>
      <c r="F51" s="24">
        <v>7.462686567164179E-3</v>
      </c>
      <c r="G51" s="28">
        <f t="shared" si="6"/>
        <v>0.18123471882640588</v>
      </c>
    </row>
    <row r="52" spans="1:7" x14ac:dyDescent="0.35">
      <c r="A52" s="64"/>
      <c r="B52" s="65"/>
      <c r="C52" s="8" t="s">
        <v>23</v>
      </c>
      <c r="D52" s="14">
        <v>631</v>
      </c>
      <c r="E52" s="14">
        <v>5</v>
      </c>
      <c r="F52" s="24">
        <v>7.9239302694136295E-3</v>
      </c>
      <c r="G52" s="28">
        <f t="shared" si="6"/>
        <v>0.18123471882640588</v>
      </c>
    </row>
    <row r="53" spans="1:7" x14ac:dyDescent="0.35">
      <c r="A53" s="61" t="s">
        <v>27</v>
      </c>
      <c r="B53" s="61"/>
      <c r="C53" s="7"/>
      <c r="D53" s="14">
        <v>3272</v>
      </c>
      <c r="E53" s="14">
        <v>593</v>
      </c>
      <c r="F53" s="27">
        <v>0.18123471882640588</v>
      </c>
    </row>
    <row r="55" spans="1:7" x14ac:dyDescent="0.35">
      <c r="A55" s="62" t="s">
        <v>0</v>
      </c>
      <c r="B55" s="63"/>
      <c r="C55" s="66" t="s">
        <v>1</v>
      </c>
      <c r="D55" s="77" t="s">
        <v>56</v>
      </c>
      <c r="E55" s="77" t="s">
        <v>60</v>
      </c>
      <c r="F55" s="77" t="s">
        <v>61</v>
      </c>
    </row>
    <row r="56" spans="1:7" ht="46.5" customHeight="1" x14ac:dyDescent="0.35">
      <c r="A56" s="64"/>
      <c r="B56" s="65"/>
      <c r="C56" s="66"/>
      <c r="D56" s="78"/>
      <c r="E56" s="78"/>
      <c r="F56" s="78"/>
    </row>
    <row r="57" spans="1:7" x14ac:dyDescent="0.35">
      <c r="A57" s="62" t="s">
        <v>2</v>
      </c>
      <c r="B57" s="63"/>
      <c r="C57" s="29" t="s">
        <v>37</v>
      </c>
      <c r="D57" s="6">
        <v>720</v>
      </c>
      <c r="E57" s="25">
        <v>27</v>
      </c>
      <c r="F57" s="24">
        <v>3.7499999999999999E-2</v>
      </c>
      <c r="G57" s="28">
        <f>$F$78</f>
        <v>1.2530562347188265E-2</v>
      </c>
    </row>
    <row r="58" spans="1:7" x14ac:dyDescent="0.35">
      <c r="A58" s="73"/>
      <c r="B58" s="74"/>
      <c r="C58" s="30" t="s">
        <v>38</v>
      </c>
      <c r="D58" s="6">
        <v>552</v>
      </c>
      <c r="E58" s="25">
        <v>10</v>
      </c>
      <c r="F58" s="24">
        <v>1.8115942028985508E-2</v>
      </c>
      <c r="G58" s="28">
        <f t="shared" ref="G58:G77" si="7">$F$78</f>
        <v>1.2530562347188265E-2</v>
      </c>
    </row>
    <row r="59" spans="1:7" x14ac:dyDescent="0.35">
      <c r="A59" s="64"/>
      <c r="B59" s="65"/>
      <c r="C59" s="14" t="s">
        <v>5</v>
      </c>
      <c r="D59" s="14">
        <v>1272</v>
      </c>
      <c r="E59" s="14">
        <v>37</v>
      </c>
      <c r="F59" s="27">
        <v>2.9088050314465409E-2</v>
      </c>
      <c r="G59" s="28">
        <f t="shared" si="7"/>
        <v>1.2530562347188265E-2</v>
      </c>
    </row>
    <row r="60" spans="1:7" x14ac:dyDescent="0.35">
      <c r="A60" s="62" t="s">
        <v>25</v>
      </c>
      <c r="B60" s="63"/>
      <c r="C60" s="30" t="s">
        <v>39</v>
      </c>
      <c r="D60" s="6">
        <v>455</v>
      </c>
      <c r="E60" s="25">
        <v>4</v>
      </c>
      <c r="F60" s="24">
        <v>8.7912087912087912E-3</v>
      </c>
      <c r="G60" s="28">
        <f t="shared" si="7"/>
        <v>1.2530562347188265E-2</v>
      </c>
    </row>
    <row r="61" spans="1:7" x14ac:dyDescent="0.35">
      <c r="A61" s="73"/>
      <c r="B61" s="74"/>
      <c r="C61" s="30" t="s">
        <v>40</v>
      </c>
      <c r="D61" s="6">
        <v>380</v>
      </c>
      <c r="E61" s="25">
        <v>0</v>
      </c>
      <c r="F61" s="24">
        <v>0</v>
      </c>
      <c r="G61" s="28">
        <f t="shared" si="7"/>
        <v>1.2530562347188265E-2</v>
      </c>
    </row>
    <row r="62" spans="1:7" x14ac:dyDescent="0.35">
      <c r="A62" s="73"/>
      <c r="B62" s="74"/>
      <c r="C62" s="30" t="s">
        <v>41</v>
      </c>
      <c r="D62" s="6">
        <v>348</v>
      </c>
      <c r="E62" s="25">
        <v>0</v>
      </c>
      <c r="F62" s="24">
        <v>0</v>
      </c>
      <c r="G62" s="28">
        <f t="shared" si="7"/>
        <v>1.2530562347188265E-2</v>
      </c>
    </row>
    <row r="63" spans="1:7" x14ac:dyDescent="0.35">
      <c r="A63" s="73"/>
      <c r="B63" s="74"/>
      <c r="C63" s="30" t="s">
        <v>42</v>
      </c>
      <c r="D63" s="6">
        <v>186</v>
      </c>
      <c r="E63" s="25">
        <v>0</v>
      </c>
      <c r="F63" s="24">
        <v>0</v>
      </c>
      <c r="G63" s="28">
        <f t="shared" si="7"/>
        <v>1.2530562347188265E-2</v>
      </c>
    </row>
    <row r="64" spans="1:7" x14ac:dyDescent="0.35">
      <c r="A64" s="64"/>
      <c r="B64" s="65"/>
      <c r="C64" s="31" t="s">
        <v>10</v>
      </c>
      <c r="D64" s="14">
        <v>1369</v>
      </c>
      <c r="E64" s="14">
        <v>4</v>
      </c>
      <c r="F64" s="24">
        <v>2.9218407596785976E-3</v>
      </c>
      <c r="G64" s="28">
        <f t="shared" si="7"/>
        <v>1.2530562347188265E-2</v>
      </c>
    </row>
    <row r="65" spans="1:7" x14ac:dyDescent="0.35">
      <c r="A65" s="62" t="s">
        <v>24</v>
      </c>
      <c r="B65" s="63"/>
      <c r="C65" s="30" t="s">
        <v>43</v>
      </c>
      <c r="D65" s="6">
        <v>14</v>
      </c>
      <c r="E65" s="25">
        <v>0</v>
      </c>
      <c r="F65" s="24">
        <v>0</v>
      </c>
      <c r="G65" s="28">
        <f t="shared" si="7"/>
        <v>1.2530562347188265E-2</v>
      </c>
    </row>
    <row r="66" spans="1:7" x14ac:dyDescent="0.35">
      <c r="A66" s="73"/>
      <c r="B66" s="74"/>
      <c r="C66" s="30" t="s">
        <v>44</v>
      </c>
      <c r="D66" s="6">
        <v>42</v>
      </c>
      <c r="E66" s="25">
        <v>0</v>
      </c>
      <c r="F66" s="24">
        <v>0</v>
      </c>
      <c r="G66" s="28">
        <f t="shared" si="7"/>
        <v>1.2530562347188265E-2</v>
      </c>
    </row>
    <row r="67" spans="1:7" x14ac:dyDescent="0.35">
      <c r="A67" s="73"/>
      <c r="B67" s="74"/>
      <c r="C67" s="30" t="s">
        <v>45</v>
      </c>
      <c r="D67" s="6">
        <v>66</v>
      </c>
      <c r="E67" s="25">
        <v>0</v>
      </c>
      <c r="F67" s="24">
        <v>0</v>
      </c>
      <c r="G67" s="28">
        <f t="shared" si="7"/>
        <v>1.2530562347188265E-2</v>
      </c>
    </row>
    <row r="68" spans="1:7" x14ac:dyDescent="0.35">
      <c r="A68" s="73"/>
      <c r="B68" s="74"/>
      <c r="C68" s="30" t="s">
        <v>46</v>
      </c>
      <c r="D68" s="6">
        <v>66</v>
      </c>
      <c r="E68" s="25">
        <v>0</v>
      </c>
      <c r="F68" s="24">
        <v>0</v>
      </c>
      <c r="G68" s="28">
        <f t="shared" si="7"/>
        <v>1.2530562347188265E-2</v>
      </c>
    </row>
    <row r="69" spans="1:7" x14ac:dyDescent="0.35">
      <c r="A69" s="73"/>
      <c r="B69" s="74"/>
      <c r="C69" s="30" t="s">
        <v>47</v>
      </c>
      <c r="D69" s="6">
        <v>65</v>
      </c>
      <c r="E69" s="25">
        <v>0</v>
      </c>
      <c r="F69" s="24">
        <v>0</v>
      </c>
      <c r="G69" s="28">
        <f t="shared" si="7"/>
        <v>1.2530562347188265E-2</v>
      </c>
    </row>
    <row r="70" spans="1:7" x14ac:dyDescent="0.35">
      <c r="A70" s="73"/>
      <c r="B70" s="74"/>
      <c r="C70" s="30" t="s">
        <v>48</v>
      </c>
      <c r="D70" s="6">
        <v>23</v>
      </c>
      <c r="E70" s="25">
        <v>0</v>
      </c>
      <c r="F70" s="24">
        <v>0</v>
      </c>
      <c r="G70" s="28">
        <f t="shared" si="7"/>
        <v>1.2530562347188265E-2</v>
      </c>
    </row>
    <row r="71" spans="1:7" x14ac:dyDescent="0.35">
      <c r="A71" s="73"/>
      <c r="B71" s="74"/>
      <c r="C71" s="30" t="s">
        <v>49</v>
      </c>
      <c r="D71" s="6">
        <v>58</v>
      </c>
      <c r="E71" s="25">
        <v>0</v>
      </c>
      <c r="F71" s="24">
        <v>0</v>
      </c>
      <c r="G71" s="28">
        <f t="shared" si="7"/>
        <v>1.2530562347188265E-2</v>
      </c>
    </row>
    <row r="72" spans="1:7" x14ac:dyDescent="0.35">
      <c r="A72" s="73"/>
      <c r="B72" s="74"/>
      <c r="C72" s="30" t="s">
        <v>50</v>
      </c>
      <c r="D72" s="6">
        <v>35</v>
      </c>
      <c r="E72" s="25">
        <v>0</v>
      </c>
      <c r="F72" s="24">
        <v>0</v>
      </c>
      <c r="G72" s="28">
        <f t="shared" si="7"/>
        <v>1.2530562347188265E-2</v>
      </c>
    </row>
    <row r="73" spans="1:7" x14ac:dyDescent="0.35">
      <c r="A73" s="73"/>
      <c r="B73" s="74"/>
      <c r="C73" s="30" t="s">
        <v>51</v>
      </c>
      <c r="D73" s="6">
        <v>62</v>
      </c>
      <c r="E73" s="25">
        <v>0</v>
      </c>
      <c r="F73" s="24">
        <v>0</v>
      </c>
      <c r="G73" s="28">
        <f t="shared" si="7"/>
        <v>1.2530562347188265E-2</v>
      </c>
    </row>
    <row r="74" spans="1:7" x14ac:dyDescent="0.35">
      <c r="A74" s="73"/>
      <c r="B74" s="74"/>
      <c r="C74" s="30" t="s">
        <v>52</v>
      </c>
      <c r="D74" s="6">
        <v>5</v>
      </c>
      <c r="E74" s="25">
        <v>0</v>
      </c>
      <c r="F74" s="24">
        <v>0</v>
      </c>
      <c r="G74" s="28">
        <f t="shared" si="7"/>
        <v>1.2530562347188265E-2</v>
      </c>
    </row>
    <row r="75" spans="1:7" x14ac:dyDescent="0.35">
      <c r="A75" s="73"/>
      <c r="B75" s="74"/>
      <c r="C75" s="30" t="s">
        <v>53</v>
      </c>
      <c r="D75" s="6">
        <v>61</v>
      </c>
      <c r="E75" s="25">
        <v>0</v>
      </c>
      <c r="F75" s="24">
        <v>0</v>
      </c>
      <c r="G75" s="28">
        <f t="shared" si="7"/>
        <v>1.2530562347188265E-2</v>
      </c>
    </row>
    <row r="76" spans="1:7" x14ac:dyDescent="0.35">
      <c r="A76" s="73"/>
      <c r="B76" s="74"/>
      <c r="C76" s="30" t="s">
        <v>54</v>
      </c>
      <c r="D76" s="6">
        <v>134</v>
      </c>
      <c r="E76" s="25">
        <v>0</v>
      </c>
      <c r="F76" s="24">
        <v>0</v>
      </c>
      <c r="G76" s="28">
        <f t="shared" si="7"/>
        <v>1.2530562347188265E-2</v>
      </c>
    </row>
    <row r="77" spans="1:7" x14ac:dyDescent="0.35">
      <c r="A77" s="64"/>
      <c r="B77" s="65"/>
      <c r="C77" s="8" t="s">
        <v>23</v>
      </c>
      <c r="D77" s="14">
        <v>631</v>
      </c>
      <c r="E77" s="14">
        <v>0</v>
      </c>
      <c r="F77" s="24">
        <v>0</v>
      </c>
      <c r="G77" s="28">
        <f t="shared" si="7"/>
        <v>1.2530562347188265E-2</v>
      </c>
    </row>
    <row r="78" spans="1:7" x14ac:dyDescent="0.35">
      <c r="A78" s="61" t="s">
        <v>27</v>
      </c>
      <c r="B78" s="61"/>
      <c r="C78" s="7"/>
      <c r="D78" s="14">
        <v>3272</v>
      </c>
      <c r="E78" s="14">
        <v>41</v>
      </c>
      <c r="F78" s="27">
        <v>1.2530562347188265E-2</v>
      </c>
    </row>
    <row r="80" spans="1:7" ht="34.5" customHeight="1" x14ac:dyDescent="0.35">
      <c r="A80" s="62" t="s">
        <v>0</v>
      </c>
      <c r="B80" s="63"/>
      <c r="C80" s="66" t="s">
        <v>1</v>
      </c>
      <c r="D80" s="77" t="s">
        <v>62</v>
      </c>
      <c r="E80" s="77" t="s">
        <v>63</v>
      </c>
      <c r="F80" s="77" t="s">
        <v>64</v>
      </c>
    </row>
    <row r="81" spans="1:7" ht="45" customHeight="1" x14ac:dyDescent="0.35">
      <c r="A81" s="64"/>
      <c r="B81" s="65"/>
      <c r="C81" s="66"/>
      <c r="D81" s="78"/>
      <c r="E81" s="78"/>
      <c r="F81" s="78"/>
    </row>
    <row r="82" spans="1:7" x14ac:dyDescent="0.35">
      <c r="A82" s="62" t="s">
        <v>2</v>
      </c>
      <c r="B82" s="63"/>
      <c r="C82" s="29" t="s">
        <v>37</v>
      </c>
      <c r="D82" s="6">
        <v>720</v>
      </c>
      <c r="E82" s="6">
        <v>37</v>
      </c>
      <c r="F82" s="26">
        <v>5.1388888888888887E-2</v>
      </c>
      <c r="G82" s="28">
        <f>$F$103</f>
        <v>2.0782396088019559E-2</v>
      </c>
    </row>
    <row r="83" spans="1:7" x14ac:dyDescent="0.35">
      <c r="A83" s="73"/>
      <c r="B83" s="74"/>
      <c r="C83" s="30" t="s">
        <v>38</v>
      </c>
      <c r="D83" s="6">
        <v>552</v>
      </c>
      <c r="E83" s="6">
        <v>25</v>
      </c>
      <c r="F83" s="26">
        <v>4.5289855072463768E-2</v>
      </c>
      <c r="G83" s="28">
        <f t="shared" ref="G83:G102" si="8">$F$103</f>
        <v>2.0782396088019559E-2</v>
      </c>
    </row>
    <row r="84" spans="1:7" x14ac:dyDescent="0.35">
      <c r="A84" s="64"/>
      <c r="B84" s="65"/>
      <c r="C84" s="14" t="s">
        <v>5</v>
      </c>
      <c r="D84" s="14">
        <v>1272</v>
      </c>
      <c r="E84" s="14">
        <v>62</v>
      </c>
      <c r="F84" s="27">
        <v>4.8742138364779877E-2</v>
      </c>
      <c r="G84" s="28">
        <f t="shared" si="8"/>
        <v>2.0782396088019559E-2</v>
      </c>
    </row>
    <row r="85" spans="1:7" x14ac:dyDescent="0.35">
      <c r="A85" s="62" t="s">
        <v>25</v>
      </c>
      <c r="B85" s="63"/>
      <c r="C85" s="30" t="s">
        <v>39</v>
      </c>
      <c r="D85" s="6">
        <v>455</v>
      </c>
      <c r="E85" s="6">
        <v>6</v>
      </c>
      <c r="F85" s="26">
        <v>1.3186813186813187E-2</v>
      </c>
      <c r="G85" s="28">
        <f t="shared" si="8"/>
        <v>2.0782396088019559E-2</v>
      </c>
    </row>
    <row r="86" spans="1:7" x14ac:dyDescent="0.35">
      <c r="A86" s="73"/>
      <c r="B86" s="74"/>
      <c r="C86" s="30" t="s">
        <v>40</v>
      </c>
      <c r="D86" s="6">
        <v>380</v>
      </c>
      <c r="E86" s="6">
        <v>0</v>
      </c>
      <c r="F86" s="26">
        <v>0</v>
      </c>
      <c r="G86" s="28">
        <f t="shared" si="8"/>
        <v>2.0782396088019559E-2</v>
      </c>
    </row>
    <row r="87" spans="1:7" x14ac:dyDescent="0.35">
      <c r="A87" s="73"/>
      <c r="B87" s="74"/>
      <c r="C87" s="30" t="s">
        <v>41</v>
      </c>
      <c r="D87" s="6">
        <v>348</v>
      </c>
      <c r="E87" s="6">
        <v>0</v>
      </c>
      <c r="F87" s="26">
        <v>0</v>
      </c>
      <c r="G87" s="28">
        <f t="shared" si="8"/>
        <v>2.0782396088019559E-2</v>
      </c>
    </row>
    <row r="88" spans="1:7" x14ac:dyDescent="0.35">
      <c r="A88" s="73"/>
      <c r="B88" s="74"/>
      <c r="C88" s="30" t="s">
        <v>42</v>
      </c>
      <c r="D88" s="6">
        <v>186</v>
      </c>
      <c r="E88" s="6">
        <v>0</v>
      </c>
      <c r="F88" s="26">
        <v>0</v>
      </c>
      <c r="G88" s="28">
        <f t="shared" si="8"/>
        <v>2.0782396088019559E-2</v>
      </c>
    </row>
    <row r="89" spans="1:7" x14ac:dyDescent="0.35">
      <c r="A89" s="64"/>
      <c r="B89" s="65"/>
      <c r="C89" s="31" t="s">
        <v>10</v>
      </c>
      <c r="D89" s="14">
        <v>1369</v>
      </c>
      <c r="E89" s="14">
        <v>6</v>
      </c>
      <c r="F89" s="26">
        <v>4.3827611395178961E-3</v>
      </c>
      <c r="G89" s="28">
        <f t="shared" si="8"/>
        <v>2.0782396088019559E-2</v>
      </c>
    </row>
    <row r="90" spans="1:7" x14ac:dyDescent="0.35">
      <c r="A90" s="62" t="s">
        <v>24</v>
      </c>
      <c r="B90" s="63"/>
      <c r="C90" s="30" t="s">
        <v>43</v>
      </c>
      <c r="D90" s="6">
        <v>14</v>
      </c>
      <c r="E90" s="6">
        <v>0</v>
      </c>
      <c r="F90" s="26">
        <v>0</v>
      </c>
      <c r="G90" s="28">
        <f t="shared" si="8"/>
        <v>2.0782396088019559E-2</v>
      </c>
    </row>
    <row r="91" spans="1:7" x14ac:dyDescent="0.35">
      <c r="A91" s="73"/>
      <c r="B91" s="74"/>
      <c r="C91" s="30" t="s">
        <v>44</v>
      </c>
      <c r="D91" s="6">
        <v>42</v>
      </c>
      <c r="E91" s="6">
        <v>0</v>
      </c>
      <c r="F91" s="26">
        <v>0</v>
      </c>
      <c r="G91" s="28">
        <f t="shared" si="8"/>
        <v>2.0782396088019559E-2</v>
      </c>
    </row>
    <row r="92" spans="1:7" x14ac:dyDescent="0.35">
      <c r="A92" s="73"/>
      <c r="B92" s="74"/>
      <c r="C92" s="30" t="s">
        <v>45</v>
      </c>
      <c r="D92" s="6">
        <v>66</v>
      </c>
      <c r="E92" s="6">
        <v>0</v>
      </c>
      <c r="F92" s="26">
        <v>0</v>
      </c>
      <c r="G92" s="28">
        <f t="shared" si="8"/>
        <v>2.0782396088019559E-2</v>
      </c>
    </row>
    <row r="93" spans="1:7" x14ac:dyDescent="0.35">
      <c r="A93" s="73"/>
      <c r="B93" s="74"/>
      <c r="C93" s="30" t="s">
        <v>46</v>
      </c>
      <c r="D93" s="6">
        <v>66</v>
      </c>
      <c r="E93" s="6">
        <v>0</v>
      </c>
      <c r="F93" s="26">
        <v>0</v>
      </c>
      <c r="G93" s="28">
        <f t="shared" si="8"/>
        <v>2.0782396088019559E-2</v>
      </c>
    </row>
    <row r="94" spans="1:7" x14ac:dyDescent="0.35">
      <c r="A94" s="73"/>
      <c r="B94" s="74"/>
      <c r="C94" s="30" t="s">
        <v>47</v>
      </c>
      <c r="D94" s="6">
        <v>65</v>
      </c>
      <c r="E94" s="6">
        <v>0</v>
      </c>
      <c r="F94" s="26">
        <v>0</v>
      </c>
      <c r="G94" s="28">
        <f t="shared" si="8"/>
        <v>2.0782396088019559E-2</v>
      </c>
    </row>
    <row r="95" spans="1:7" x14ac:dyDescent="0.35">
      <c r="A95" s="73"/>
      <c r="B95" s="74"/>
      <c r="C95" s="30" t="s">
        <v>48</v>
      </c>
      <c r="D95" s="6">
        <v>23</v>
      </c>
      <c r="E95" s="6">
        <v>0</v>
      </c>
      <c r="F95" s="26">
        <v>0</v>
      </c>
      <c r="G95" s="28">
        <f t="shared" si="8"/>
        <v>2.0782396088019559E-2</v>
      </c>
    </row>
    <row r="96" spans="1:7" x14ac:dyDescent="0.35">
      <c r="A96" s="73"/>
      <c r="B96" s="74"/>
      <c r="C96" s="30" t="s">
        <v>49</v>
      </c>
      <c r="D96" s="6">
        <v>58</v>
      </c>
      <c r="E96" s="6">
        <v>0</v>
      </c>
      <c r="F96" s="26">
        <v>0</v>
      </c>
      <c r="G96" s="28">
        <f t="shared" si="8"/>
        <v>2.0782396088019559E-2</v>
      </c>
    </row>
    <row r="97" spans="1:7" x14ac:dyDescent="0.35">
      <c r="A97" s="73"/>
      <c r="B97" s="74"/>
      <c r="C97" s="30" t="s">
        <v>50</v>
      </c>
      <c r="D97" s="6">
        <v>35</v>
      </c>
      <c r="E97" s="6">
        <v>0</v>
      </c>
      <c r="F97" s="26">
        <v>0</v>
      </c>
      <c r="G97" s="28">
        <f t="shared" si="8"/>
        <v>2.0782396088019559E-2</v>
      </c>
    </row>
    <row r="98" spans="1:7" x14ac:dyDescent="0.35">
      <c r="A98" s="73"/>
      <c r="B98" s="74"/>
      <c r="C98" s="30" t="s">
        <v>51</v>
      </c>
      <c r="D98" s="6">
        <v>62</v>
      </c>
      <c r="E98" s="6">
        <v>0</v>
      </c>
      <c r="F98" s="26">
        <v>0</v>
      </c>
      <c r="G98" s="28">
        <f t="shared" si="8"/>
        <v>2.0782396088019559E-2</v>
      </c>
    </row>
    <row r="99" spans="1:7" x14ac:dyDescent="0.35">
      <c r="A99" s="73"/>
      <c r="B99" s="74"/>
      <c r="C99" s="30" t="s">
        <v>52</v>
      </c>
      <c r="D99" s="6">
        <v>5</v>
      </c>
      <c r="E99" s="6">
        <v>0</v>
      </c>
      <c r="F99" s="26">
        <v>0</v>
      </c>
      <c r="G99" s="28">
        <f t="shared" si="8"/>
        <v>2.0782396088019559E-2</v>
      </c>
    </row>
    <row r="100" spans="1:7" x14ac:dyDescent="0.35">
      <c r="A100" s="73"/>
      <c r="B100" s="74"/>
      <c r="C100" s="30" t="s">
        <v>53</v>
      </c>
      <c r="D100" s="6">
        <v>61</v>
      </c>
      <c r="E100" s="6">
        <v>0</v>
      </c>
      <c r="F100" s="26">
        <v>0</v>
      </c>
      <c r="G100" s="28">
        <f t="shared" si="8"/>
        <v>2.0782396088019559E-2</v>
      </c>
    </row>
    <row r="101" spans="1:7" x14ac:dyDescent="0.35">
      <c r="A101" s="73"/>
      <c r="B101" s="74"/>
      <c r="C101" s="30" t="s">
        <v>54</v>
      </c>
      <c r="D101" s="6">
        <v>134</v>
      </c>
      <c r="E101" s="6">
        <v>0</v>
      </c>
      <c r="F101" s="26">
        <v>0</v>
      </c>
      <c r="G101" s="28">
        <f t="shared" si="8"/>
        <v>2.0782396088019559E-2</v>
      </c>
    </row>
    <row r="102" spans="1:7" x14ac:dyDescent="0.35">
      <c r="A102" s="64"/>
      <c r="B102" s="65"/>
      <c r="C102" s="8" t="s">
        <v>23</v>
      </c>
      <c r="D102" s="14">
        <v>631</v>
      </c>
      <c r="E102" s="14">
        <v>0</v>
      </c>
      <c r="F102" s="26">
        <v>0</v>
      </c>
      <c r="G102" s="28">
        <f t="shared" si="8"/>
        <v>2.0782396088019559E-2</v>
      </c>
    </row>
    <row r="103" spans="1:7" x14ac:dyDescent="0.35">
      <c r="A103" s="61" t="s">
        <v>27</v>
      </c>
      <c r="B103" s="61"/>
      <c r="C103" s="7"/>
      <c r="D103" s="14">
        <v>3272</v>
      </c>
      <c r="E103" s="14">
        <v>68</v>
      </c>
      <c r="F103" s="27">
        <v>2.0782396088019559E-2</v>
      </c>
    </row>
  </sheetData>
  <mergeCells count="40">
    <mergeCell ref="F30:F31"/>
    <mergeCell ref="C30:C31"/>
    <mergeCell ref="D30:D31"/>
    <mergeCell ref="E30:E31"/>
    <mergeCell ref="A40:B52"/>
    <mergeCell ref="A53:B53"/>
    <mergeCell ref="A32:B34"/>
    <mergeCell ref="A35:B39"/>
    <mergeCell ref="A30:B31"/>
    <mergeCell ref="A5:B7"/>
    <mergeCell ref="A8:B12"/>
    <mergeCell ref="A13:B25"/>
    <mergeCell ref="A26:B26"/>
    <mergeCell ref="A1:N1"/>
    <mergeCell ref="A3:B4"/>
    <mergeCell ref="C3:C4"/>
    <mergeCell ref="D3:D4"/>
    <mergeCell ref="E3:E4"/>
    <mergeCell ref="F3:F4"/>
    <mergeCell ref="H3:H4"/>
    <mergeCell ref="I3:I4"/>
    <mergeCell ref="G3:G4"/>
    <mergeCell ref="A55:B56"/>
    <mergeCell ref="C55:C56"/>
    <mergeCell ref="D55:D56"/>
    <mergeCell ref="E55:E56"/>
    <mergeCell ref="F55:F56"/>
    <mergeCell ref="E80:E81"/>
    <mergeCell ref="F80:F81"/>
    <mergeCell ref="A82:B84"/>
    <mergeCell ref="A57:B59"/>
    <mergeCell ref="A60:B64"/>
    <mergeCell ref="A65:B77"/>
    <mergeCell ref="A78:B78"/>
    <mergeCell ref="A80:B81"/>
    <mergeCell ref="A85:B89"/>
    <mergeCell ref="A90:B102"/>
    <mergeCell ref="A103:B103"/>
    <mergeCell ref="C80:C81"/>
    <mergeCell ref="D80:D8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workbookViewId="0">
      <selection activeCell="F7" sqref="F7"/>
    </sheetView>
  </sheetViews>
  <sheetFormatPr defaultRowHeight="14.5" x14ac:dyDescent="0.35"/>
  <cols>
    <col min="4" max="4" width="17" customWidth="1"/>
    <col min="5" max="5" width="20.7265625" customWidth="1"/>
    <col min="6" max="6" width="23.54296875" customWidth="1"/>
    <col min="7" max="7" width="12.1796875" customWidth="1"/>
    <col min="8" max="8" width="11.81640625" customWidth="1"/>
  </cols>
  <sheetData>
    <row r="1" spans="1:14" ht="15" customHeight="1" x14ac:dyDescent="0.3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4"/>
    </row>
    <row r="2" spans="1:14" ht="1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5.75" customHeight="1" x14ac:dyDescent="0.35">
      <c r="A3" s="62" t="s">
        <v>0</v>
      </c>
      <c r="B3" s="63"/>
      <c r="C3" s="66" t="s">
        <v>1</v>
      </c>
      <c r="D3" s="77" t="s">
        <v>65</v>
      </c>
      <c r="E3" s="77" t="s">
        <v>66</v>
      </c>
      <c r="F3" s="77" t="s">
        <v>67</v>
      </c>
      <c r="G3" s="80"/>
      <c r="H3" s="82"/>
      <c r="I3" s="2"/>
    </row>
    <row r="4" spans="1:14" ht="67.5" customHeight="1" x14ac:dyDescent="0.35">
      <c r="A4" s="64"/>
      <c r="B4" s="65"/>
      <c r="C4" s="66"/>
      <c r="D4" s="78"/>
      <c r="E4" s="78"/>
      <c r="F4" s="78"/>
      <c r="G4" s="81"/>
      <c r="H4" s="83"/>
      <c r="I4" s="2"/>
      <c r="J4" s="2"/>
    </row>
    <row r="5" spans="1:14" x14ac:dyDescent="0.35">
      <c r="A5" s="62" t="s">
        <v>2</v>
      </c>
      <c r="B5" s="63"/>
      <c r="C5" s="7" t="s">
        <v>3</v>
      </c>
      <c r="D5" s="6">
        <v>699</v>
      </c>
      <c r="E5" s="6">
        <v>130</v>
      </c>
      <c r="F5" s="13">
        <f>E5/D5</f>
        <v>0.1859799713876967</v>
      </c>
      <c r="G5" s="11">
        <f>$F$26</f>
        <v>0.18214826021180031</v>
      </c>
      <c r="H5" s="15">
        <v>0.3</v>
      </c>
    </row>
    <row r="6" spans="1:14" x14ac:dyDescent="0.35">
      <c r="A6" s="73"/>
      <c r="B6" s="74"/>
      <c r="C6" s="7" t="s">
        <v>4</v>
      </c>
      <c r="D6" s="6">
        <v>530</v>
      </c>
      <c r="E6" s="6">
        <v>159</v>
      </c>
      <c r="F6" s="13">
        <f t="shared" ref="F6:F26" si="0">E6/D6</f>
        <v>0.3</v>
      </c>
      <c r="G6" s="11">
        <f t="shared" ref="G6:G25" si="1">$F$26</f>
        <v>0.18214826021180031</v>
      </c>
      <c r="H6" s="15">
        <v>0.3</v>
      </c>
    </row>
    <row r="7" spans="1:14" x14ac:dyDescent="0.35">
      <c r="A7" s="64"/>
      <c r="B7" s="65"/>
      <c r="C7" s="8" t="s">
        <v>5</v>
      </c>
      <c r="D7" s="14">
        <f>SUM(D5:D6)</f>
        <v>1229</v>
      </c>
      <c r="E7" s="14">
        <f>SUM(E5:E6)</f>
        <v>289</v>
      </c>
      <c r="F7" s="12">
        <f t="shared" si="0"/>
        <v>0.23515052888527258</v>
      </c>
      <c r="G7" s="11">
        <f t="shared" si="1"/>
        <v>0.18214826021180031</v>
      </c>
      <c r="H7" s="15">
        <v>0.3</v>
      </c>
    </row>
    <row r="8" spans="1:14" x14ac:dyDescent="0.35">
      <c r="A8" s="62" t="s">
        <v>25</v>
      </c>
      <c r="B8" s="63"/>
      <c r="C8" s="7" t="s">
        <v>28</v>
      </c>
      <c r="D8" s="6">
        <v>416</v>
      </c>
      <c r="E8" s="6">
        <v>107</v>
      </c>
      <c r="F8" s="13">
        <f t="shared" si="0"/>
        <v>0.25721153846153844</v>
      </c>
      <c r="G8" s="11">
        <f t="shared" si="1"/>
        <v>0.18214826021180031</v>
      </c>
      <c r="H8" s="15">
        <v>0.3</v>
      </c>
    </row>
    <row r="9" spans="1:14" x14ac:dyDescent="0.35">
      <c r="A9" s="73"/>
      <c r="B9" s="74"/>
      <c r="C9" s="7" t="s">
        <v>7</v>
      </c>
      <c r="D9" s="6">
        <v>305</v>
      </c>
      <c r="E9" s="6">
        <v>58</v>
      </c>
      <c r="F9" s="13">
        <f t="shared" si="0"/>
        <v>0.1901639344262295</v>
      </c>
      <c r="G9" s="11">
        <f t="shared" si="1"/>
        <v>0.18214826021180031</v>
      </c>
      <c r="H9" s="15">
        <v>0.3</v>
      </c>
    </row>
    <row r="10" spans="1:14" x14ac:dyDescent="0.35">
      <c r="A10" s="73"/>
      <c r="B10" s="74"/>
      <c r="C10" s="7" t="s">
        <v>8</v>
      </c>
      <c r="D10" s="6">
        <v>385</v>
      </c>
      <c r="E10" s="6">
        <v>108</v>
      </c>
      <c r="F10" s="13">
        <f t="shared" si="0"/>
        <v>0.2805194805194805</v>
      </c>
      <c r="G10" s="11">
        <f t="shared" si="1"/>
        <v>0.18214826021180031</v>
      </c>
      <c r="H10" s="15">
        <v>0.3</v>
      </c>
    </row>
    <row r="11" spans="1:14" x14ac:dyDescent="0.35">
      <c r="A11" s="73"/>
      <c r="B11" s="74"/>
      <c r="C11" s="7" t="s">
        <v>9</v>
      </c>
      <c r="D11" s="6">
        <v>194</v>
      </c>
      <c r="E11" s="6">
        <v>31</v>
      </c>
      <c r="F11" s="13">
        <f t="shared" si="0"/>
        <v>0.15979381443298968</v>
      </c>
      <c r="G11" s="11">
        <f t="shared" si="1"/>
        <v>0.18214826021180031</v>
      </c>
      <c r="H11" s="15">
        <v>0.3</v>
      </c>
    </row>
    <row r="12" spans="1:14" x14ac:dyDescent="0.35">
      <c r="A12" s="64"/>
      <c r="B12" s="65"/>
      <c r="C12" s="8" t="s">
        <v>10</v>
      </c>
      <c r="D12" s="14">
        <f>SUM(D8:D11)</f>
        <v>1300</v>
      </c>
      <c r="E12" s="14">
        <f>SUM(E8:E11)</f>
        <v>304</v>
      </c>
      <c r="F12" s="12">
        <f t="shared" si="0"/>
        <v>0.23384615384615384</v>
      </c>
      <c r="G12" s="11">
        <f t="shared" si="1"/>
        <v>0.18214826021180031</v>
      </c>
      <c r="H12" s="15">
        <v>0.3</v>
      </c>
    </row>
    <row r="13" spans="1:14" x14ac:dyDescent="0.35">
      <c r="A13" s="62" t="s">
        <v>24</v>
      </c>
      <c r="B13" s="63"/>
      <c r="C13" s="7" t="s">
        <v>11</v>
      </c>
      <c r="D13" s="6">
        <v>9</v>
      </c>
      <c r="E13" s="6">
        <v>0</v>
      </c>
      <c r="F13" s="13">
        <f t="shared" si="0"/>
        <v>0</v>
      </c>
      <c r="G13" s="11">
        <f t="shared" si="1"/>
        <v>0.18214826021180031</v>
      </c>
      <c r="H13" s="15">
        <v>0.3</v>
      </c>
    </row>
    <row r="14" spans="1:14" x14ac:dyDescent="0.35">
      <c r="A14" s="73"/>
      <c r="B14" s="74"/>
      <c r="C14" s="7" t="s">
        <v>12</v>
      </c>
      <c r="D14" s="6">
        <v>42</v>
      </c>
      <c r="E14" s="6">
        <v>0</v>
      </c>
      <c r="F14" s="13">
        <f t="shared" si="0"/>
        <v>0</v>
      </c>
      <c r="G14" s="11">
        <f t="shared" si="1"/>
        <v>0.18214826021180031</v>
      </c>
      <c r="H14" s="15">
        <v>0.3</v>
      </c>
    </row>
    <row r="15" spans="1:14" x14ac:dyDescent="0.35">
      <c r="A15" s="73"/>
      <c r="B15" s="74"/>
      <c r="C15" s="7" t="s">
        <v>13</v>
      </c>
      <c r="D15" s="6">
        <v>63</v>
      </c>
      <c r="E15" s="6">
        <v>0</v>
      </c>
      <c r="F15" s="13">
        <f t="shared" si="0"/>
        <v>0</v>
      </c>
      <c r="G15" s="11">
        <f t="shared" si="1"/>
        <v>0.18214826021180031</v>
      </c>
      <c r="H15" s="15">
        <v>0.3</v>
      </c>
    </row>
    <row r="16" spans="1:14" x14ac:dyDescent="0.35">
      <c r="A16" s="73"/>
      <c r="B16" s="74"/>
      <c r="C16" s="7" t="s">
        <v>14</v>
      </c>
      <c r="D16" s="6">
        <v>76</v>
      </c>
      <c r="E16" s="6">
        <v>4</v>
      </c>
      <c r="F16" s="13">
        <f t="shared" si="0"/>
        <v>5.2631578947368418E-2</v>
      </c>
      <c r="G16" s="11">
        <f t="shared" si="1"/>
        <v>0.18214826021180031</v>
      </c>
      <c r="H16" s="15">
        <v>0.3</v>
      </c>
    </row>
    <row r="17" spans="1:8" x14ac:dyDescent="0.35">
      <c r="A17" s="73"/>
      <c r="B17" s="74"/>
      <c r="C17" s="7" t="s">
        <v>15</v>
      </c>
      <c r="D17" s="6">
        <v>94</v>
      </c>
      <c r="E17" s="6">
        <v>0</v>
      </c>
      <c r="F17" s="13">
        <f t="shared" si="0"/>
        <v>0</v>
      </c>
      <c r="G17" s="11">
        <f t="shared" si="1"/>
        <v>0.18214826021180031</v>
      </c>
      <c r="H17" s="15">
        <v>0.3</v>
      </c>
    </row>
    <row r="18" spans="1:8" x14ac:dyDescent="0.35">
      <c r="A18" s="73"/>
      <c r="B18" s="74"/>
      <c r="C18" s="7" t="s">
        <v>16</v>
      </c>
      <c r="D18" s="6">
        <v>34</v>
      </c>
      <c r="E18" s="6">
        <v>0</v>
      </c>
      <c r="F18" s="13">
        <f t="shared" si="0"/>
        <v>0</v>
      </c>
      <c r="G18" s="11">
        <f t="shared" si="1"/>
        <v>0.18214826021180031</v>
      </c>
      <c r="H18" s="15">
        <v>0.3</v>
      </c>
    </row>
    <row r="19" spans="1:8" x14ac:dyDescent="0.35">
      <c r="A19" s="73"/>
      <c r="B19" s="74"/>
      <c r="C19" s="7" t="s">
        <v>17</v>
      </c>
      <c r="D19" s="6">
        <v>122</v>
      </c>
      <c r="E19" s="6">
        <v>0</v>
      </c>
      <c r="F19" s="13">
        <f t="shared" si="0"/>
        <v>0</v>
      </c>
      <c r="G19" s="11">
        <f t="shared" si="1"/>
        <v>0.18214826021180031</v>
      </c>
      <c r="H19" s="15">
        <v>0.3</v>
      </c>
    </row>
    <row r="20" spans="1:8" x14ac:dyDescent="0.35">
      <c r="A20" s="73"/>
      <c r="B20" s="74"/>
      <c r="C20" s="7" t="s">
        <v>18</v>
      </c>
      <c r="D20" s="6">
        <v>37</v>
      </c>
      <c r="E20" s="6">
        <v>0</v>
      </c>
      <c r="F20" s="13">
        <f t="shared" si="0"/>
        <v>0</v>
      </c>
      <c r="G20" s="11">
        <f t="shared" si="1"/>
        <v>0.18214826021180031</v>
      </c>
      <c r="H20" s="15">
        <v>0.3</v>
      </c>
    </row>
    <row r="21" spans="1:8" x14ac:dyDescent="0.35">
      <c r="A21" s="73"/>
      <c r="B21" s="74"/>
      <c r="C21" s="7" t="s">
        <v>19</v>
      </c>
      <c r="D21" s="6">
        <v>78</v>
      </c>
      <c r="E21" s="6">
        <v>0</v>
      </c>
      <c r="F21" s="13">
        <f t="shared" si="0"/>
        <v>0</v>
      </c>
      <c r="G21" s="11">
        <f t="shared" si="1"/>
        <v>0.18214826021180031</v>
      </c>
      <c r="H21" s="15">
        <v>0.3</v>
      </c>
    </row>
    <row r="22" spans="1:8" x14ac:dyDescent="0.35">
      <c r="A22" s="73"/>
      <c r="B22" s="74"/>
      <c r="C22" s="7" t="s">
        <v>20</v>
      </c>
      <c r="D22" s="6">
        <v>8</v>
      </c>
      <c r="E22" s="6">
        <v>0</v>
      </c>
      <c r="F22" s="13">
        <f t="shared" si="0"/>
        <v>0</v>
      </c>
      <c r="G22" s="11">
        <f t="shared" si="1"/>
        <v>0.18214826021180031</v>
      </c>
      <c r="H22" s="15">
        <v>0.3</v>
      </c>
    </row>
    <row r="23" spans="1:8" x14ac:dyDescent="0.35">
      <c r="A23" s="73"/>
      <c r="B23" s="74"/>
      <c r="C23" s="7" t="s">
        <v>21</v>
      </c>
      <c r="D23" s="6">
        <v>59</v>
      </c>
      <c r="E23" s="6">
        <v>0</v>
      </c>
      <c r="F23" s="13">
        <f t="shared" si="0"/>
        <v>0</v>
      </c>
      <c r="G23" s="11">
        <f t="shared" si="1"/>
        <v>0.18214826021180031</v>
      </c>
      <c r="H23" s="15">
        <v>0.3</v>
      </c>
    </row>
    <row r="24" spans="1:8" x14ac:dyDescent="0.35">
      <c r="A24" s="73"/>
      <c r="B24" s="74"/>
      <c r="C24" s="7" t="s">
        <v>29</v>
      </c>
      <c r="D24" s="6">
        <v>154</v>
      </c>
      <c r="E24" s="6">
        <v>5</v>
      </c>
      <c r="F24" s="13">
        <f t="shared" si="0"/>
        <v>3.2467532467532464E-2</v>
      </c>
      <c r="G24" s="11">
        <f t="shared" si="1"/>
        <v>0.18214826021180031</v>
      </c>
      <c r="H24" s="15">
        <v>0.3</v>
      </c>
    </row>
    <row r="25" spans="1:8" x14ac:dyDescent="0.35">
      <c r="A25" s="64"/>
      <c r="B25" s="65"/>
      <c r="C25" s="8" t="s">
        <v>23</v>
      </c>
      <c r="D25" s="14">
        <f>SUM(D13:D24)</f>
        <v>776</v>
      </c>
      <c r="E25" s="14">
        <f>SUM(E13:E24)</f>
        <v>9</v>
      </c>
      <c r="F25" s="12">
        <f>E25/D25</f>
        <v>1.1597938144329897E-2</v>
      </c>
      <c r="G25" s="11">
        <f t="shared" si="1"/>
        <v>0.18214826021180031</v>
      </c>
      <c r="H25" s="15">
        <v>0.3</v>
      </c>
    </row>
    <row r="26" spans="1:8" x14ac:dyDescent="0.35">
      <c r="A26" s="61" t="s">
        <v>27</v>
      </c>
      <c r="B26" s="61"/>
      <c r="C26" s="7"/>
      <c r="D26" s="14">
        <f>SUM(D7,D12,D25)</f>
        <v>3305</v>
      </c>
      <c r="E26" s="14">
        <f>SUM(E7,E12,E25)</f>
        <v>602</v>
      </c>
      <c r="F26" s="12">
        <f t="shared" si="0"/>
        <v>0.18214826021180031</v>
      </c>
    </row>
    <row r="27" spans="1:8" x14ac:dyDescent="0.35">
      <c r="F27" s="3"/>
    </row>
  </sheetData>
  <mergeCells count="12">
    <mergeCell ref="A5:B7"/>
    <mergeCell ref="A8:B12"/>
    <mergeCell ref="A13:B25"/>
    <mergeCell ref="A26:B26"/>
    <mergeCell ref="A1:M1"/>
    <mergeCell ref="A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5" sqref="D5"/>
    </sheetView>
  </sheetViews>
  <sheetFormatPr defaultRowHeight="14.5" x14ac:dyDescent="0.35"/>
  <cols>
    <col min="4" max="4" width="17" customWidth="1"/>
    <col min="5" max="5" width="20.7265625" customWidth="1"/>
    <col min="6" max="6" width="23.54296875" customWidth="1"/>
    <col min="7" max="7" width="12.1796875" customWidth="1"/>
    <col min="8" max="8" width="11.81640625" customWidth="1"/>
  </cols>
  <sheetData>
    <row r="1" spans="1:14" ht="15" customHeight="1" x14ac:dyDescent="0.3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4"/>
    </row>
    <row r="2" spans="1:14" ht="1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5.75" customHeight="1" x14ac:dyDescent="0.35">
      <c r="A3" s="62" t="s">
        <v>0</v>
      </c>
      <c r="B3" s="63"/>
      <c r="C3" s="66" t="s">
        <v>1</v>
      </c>
      <c r="D3" s="77" t="s">
        <v>30</v>
      </c>
      <c r="E3" s="77" t="s">
        <v>31</v>
      </c>
      <c r="F3" s="77" t="s">
        <v>32</v>
      </c>
      <c r="G3" s="80"/>
      <c r="H3" s="82"/>
      <c r="I3" s="2"/>
    </row>
    <row r="4" spans="1:14" ht="67.5" customHeight="1" x14ac:dyDescent="0.35">
      <c r="A4" s="64"/>
      <c r="B4" s="65"/>
      <c r="C4" s="66"/>
      <c r="D4" s="78"/>
      <c r="E4" s="78"/>
      <c r="F4" s="78"/>
      <c r="G4" s="81"/>
      <c r="H4" s="83"/>
      <c r="I4" s="2"/>
      <c r="J4" s="2"/>
    </row>
    <row r="5" spans="1:14" x14ac:dyDescent="0.35">
      <c r="A5" s="62" t="s">
        <v>2</v>
      </c>
      <c r="B5" s="63"/>
      <c r="C5" s="7" t="s">
        <v>3</v>
      </c>
      <c r="D5" s="6">
        <v>753</v>
      </c>
      <c r="E5" s="6">
        <v>152</v>
      </c>
      <c r="F5" s="13">
        <f>E5/D5</f>
        <v>0.20185922974767595</v>
      </c>
      <c r="G5" s="11">
        <f>$F$26</f>
        <v>0.16398908760230374</v>
      </c>
      <c r="H5" s="15">
        <v>0.3</v>
      </c>
    </row>
    <row r="6" spans="1:14" x14ac:dyDescent="0.35">
      <c r="A6" s="73"/>
      <c r="B6" s="74"/>
      <c r="C6" s="7" t="s">
        <v>4</v>
      </c>
      <c r="D6" s="6">
        <v>508</v>
      </c>
      <c r="E6" s="6">
        <v>134</v>
      </c>
      <c r="F6" s="13">
        <f t="shared" ref="F6:F26" si="0">E6/D6</f>
        <v>0.26377952755905509</v>
      </c>
      <c r="G6" s="11">
        <f t="shared" ref="G6:G25" si="1">$F$26</f>
        <v>0.16398908760230374</v>
      </c>
      <c r="H6" s="15">
        <v>0.3</v>
      </c>
    </row>
    <row r="7" spans="1:14" x14ac:dyDescent="0.35">
      <c r="A7" s="64"/>
      <c r="B7" s="65"/>
      <c r="C7" s="8" t="s">
        <v>5</v>
      </c>
      <c r="D7" s="14">
        <v>1261</v>
      </c>
      <c r="E7" s="14">
        <v>286</v>
      </c>
      <c r="F7" s="12">
        <f t="shared" si="0"/>
        <v>0.22680412371134021</v>
      </c>
      <c r="G7" s="11">
        <f t="shared" si="1"/>
        <v>0.16398908760230374</v>
      </c>
      <c r="H7" s="15">
        <v>0.3</v>
      </c>
    </row>
    <row r="8" spans="1:14" x14ac:dyDescent="0.35">
      <c r="A8" s="62" t="s">
        <v>25</v>
      </c>
      <c r="B8" s="63"/>
      <c r="C8" s="7" t="s">
        <v>6</v>
      </c>
      <c r="D8" s="6">
        <v>410</v>
      </c>
      <c r="E8" s="6">
        <v>82</v>
      </c>
      <c r="F8" s="13">
        <f t="shared" si="0"/>
        <v>0.2</v>
      </c>
      <c r="G8" s="11">
        <f t="shared" si="1"/>
        <v>0.16398908760230374</v>
      </c>
      <c r="H8" s="15">
        <v>0.3</v>
      </c>
    </row>
    <row r="9" spans="1:14" x14ac:dyDescent="0.35">
      <c r="A9" s="73"/>
      <c r="B9" s="74"/>
      <c r="C9" s="7" t="s">
        <v>7</v>
      </c>
      <c r="D9" s="6">
        <v>315</v>
      </c>
      <c r="E9" s="6">
        <v>50</v>
      </c>
      <c r="F9" s="13">
        <f t="shared" si="0"/>
        <v>0.15873015873015872</v>
      </c>
      <c r="G9" s="11">
        <f t="shared" si="1"/>
        <v>0.16398908760230374</v>
      </c>
      <c r="H9" s="15">
        <v>0.3</v>
      </c>
    </row>
    <row r="10" spans="1:14" x14ac:dyDescent="0.35">
      <c r="A10" s="73"/>
      <c r="B10" s="74"/>
      <c r="C10" s="7" t="s">
        <v>8</v>
      </c>
      <c r="D10" s="6">
        <v>347</v>
      </c>
      <c r="E10" s="6">
        <v>92</v>
      </c>
      <c r="F10" s="13">
        <f t="shared" si="0"/>
        <v>0.26512968299711814</v>
      </c>
      <c r="G10" s="11">
        <f t="shared" si="1"/>
        <v>0.16398908760230374</v>
      </c>
      <c r="H10" s="15">
        <v>0.3</v>
      </c>
    </row>
    <row r="11" spans="1:14" x14ac:dyDescent="0.35">
      <c r="A11" s="73"/>
      <c r="B11" s="74"/>
      <c r="C11" s="7" t="s">
        <v>9</v>
      </c>
      <c r="D11" s="6">
        <v>172</v>
      </c>
      <c r="E11" s="6">
        <v>28</v>
      </c>
      <c r="F11" s="13">
        <f t="shared" si="0"/>
        <v>0.16279069767441862</v>
      </c>
      <c r="G11" s="11">
        <f t="shared" si="1"/>
        <v>0.16398908760230374</v>
      </c>
      <c r="H11" s="15">
        <v>0.3</v>
      </c>
    </row>
    <row r="12" spans="1:14" x14ac:dyDescent="0.35">
      <c r="A12" s="64"/>
      <c r="B12" s="65"/>
      <c r="C12" s="8" t="s">
        <v>10</v>
      </c>
      <c r="D12" s="14">
        <v>1244</v>
      </c>
      <c r="E12" s="14">
        <v>252</v>
      </c>
      <c r="F12" s="12">
        <f t="shared" si="0"/>
        <v>0.20257234726688103</v>
      </c>
      <c r="G12" s="11">
        <f t="shared" si="1"/>
        <v>0.16398908760230374</v>
      </c>
      <c r="H12" s="15">
        <v>0.3</v>
      </c>
    </row>
    <row r="13" spans="1:14" x14ac:dyDescent="0.35">
      <c r="A13" s="62" t="s">
        <v>24</v>
      </c>
      <c r="B13" s="63"/>
      <c r="C13" s="7" t="s">
        <v>11</v>
      </c>
      <c r="D13" s="7">
        <v>6</v>
      </c>
      <c r="E13" s="7">
        <v>1</v>
      </c>
      <c r="F13" s="13">
        <f t="shared" si="0"/>
        <v>0.16666666666666666</v>
      </c>
      <c r="G13" s="11">
        <f t="shared" si="1"/>
        <v>0.16398908760230374</v>
      </c>
      <c r="H13" s="15">
        <v>0.3</v>
      </c>
    </row>
    <row r="14" spans="1:14" x14ac:dyDescent="0.35">
      <c r="A14" s="73"/>
      <c r="B14" s="74"/>
      <c r="C14" s="7" t="s">
        <v>12</v>
      </c>
      <c r="D14" s="7">
        <v>48</v>
      </c>
      <c r="E14" s="7">
        <v>0</v>
      </c>
      <c r="F14" s="13">
        <f t="shared" si="0"/>
        <v>0</v>
      </c>
      <c r="G14" s="11">
        <f t="shared" si="1"/>
        <v>0.16398908760230374</v>
      </c>
      <c r="H14" s="15">
        <v>0.3</v>
      </c>
    </row>
    <row r="15" spans="1:14" x14ac:dyDescent="0.35">
      <c r="A15" s="73"/>
      <c r="B15" s="74"/>
      <c r="C15" s="7" t="s">
        <v>13</v>
      </c>
      <c r="D15" s="7">
        <v>56</v>
      </c>
      <c r="E15" s="7">
        <v>0</v>
      </c>
      <c r="F15" s="13">
        <f t="shared" si="0"/>
        <v>0</v>
      </c>
      <c r="G15" s="11">
        <f t="shared" si="1"/>
        <v>0.16398908760230374</v>
      </c>
      <c r="H15" s="15">
        <v>0.3</v>
      </c>
    </row>
    <row r="16" spans="1:14" x14ac:dyDescent="0.35">
      <c r="A16" s="73"/>
      <c r="B16" s="74"/>
      <c r="C16" s="7" t="s">
        <v>14</v>
      </c>
      <c r="D16" s="7">
        <v>58</v>
      </c>
      <c r="E16" s="7">
        <v>0</v>
      </c>
      <c r="F16" s="13">
        <f t="shared" si="0"/>
        <v>0</v>
      </c>
      <c r="G16" s="11">
        <f t="shared" si="1"/>
        <v>0.16398908760230374</v>
      </c>
      <c r="H16" s="15">
        <v>0.3</v>
      </c>
    </row>
    <row r="17" spans="1:8" x14ac:dyDescent="0.35">
      <c r="A17" s="73"/>
      <c r="B17" s="74"/>
      <c r="C17" s="7" t="s">
        <v>15</v>
      </c>
      <c r="D17" s="7">
        <v>76</v>
      </c>
      <c r="E17" s="7">
        <v>1</v>
      </c>
      <c r="F17" s="13">
        <f t="shared" si="0"/>
        <v>1.3157894736842105E-2</v>
      </c>
      <c r="G17" s="11">
        <f t="shared" si="1"/>
        <v>0.16398908760230374</v>
      </c>
      <c r="H17" s="15">
        <v>0.3</v>
      </c>
    </row>
    <row r="18" spans="1:8" x14ac:dyDescent="0.35">
      <c r="A18" s="73"/>
      <c r="B18" s="74"/>
      <c r="C18" s="7" t="s">
        <v>16</v>
      </c>
      <c r="D18" s="7">
        <v>43</v>
      </c>
      <c r="E18" s="7">
        <v>0</v>
      </c>
      <c r="F18" s="13">
        <f t="shared" si="0"/>
        <v>0</v>
      </c>
      <c r="G18" s="11">
        <f t="shared" si="1"/>
        <v>0.16398908760230374</v>
      </c>
      <c r="H18" s="15">
        <v>0.3</v>
      </c>
    </row>
    <row r="19" spans="1:8" x14ac:dyDescent="0.35">
      <c r="A19" s="73"/>
      <c r="B19" s="74"/>
      <c r="C19" s="7" t="s">
        <v>17</v>
      </c>
      <c r="D19" s="6">
        <v>157</v>
      </c>
      <c r="E19" s="6">
        <v>1</v>
      </c>
      <c r="F19" s="13">
        <f t="shared" si="0"/>
        <v>6.369426751592357E-3</v>
      </c>
      <c r="G19" s="11">
        <f t="shared" si="1"/>
        <v>0.16398908760230374</v>
      </c>
      <c r="H19" s="15">
        <v>0.3</v>
      </c>
    </row>
    <row r="20" spans="1:8" x14ac:dyDescent="0.35">
      <c r="A20" s="73"/>
      <c r="B20" s="74"/>
      <c r="C20" s="7" t="s">
        <v>18</v>
      </c>
      <c r="D20" s="7">
        <v>48</v>
      </c>
      <c r="E20" s="7">
        <v>0</v>
      </c>
      <c r="F20" s="13">
        <f t="shared" si="0"/>
        <v>0</v>
      </c>
      <c r="G20" s="11">
        <f t="shared" si="1"/>
        <v>0.16398908760230374</v>
      </c>
      <c r="H20" s="15">
        <v>0.3</v>
      </c>
    </row>
    <row r="21" spans="1:8" x14ac:dyDescent="0.35">
      <c r="A21" s="73"/>
      <c r="B21" s="74"/>
      <c r="C21" s="7" t="s">
        <v>19</v>
      </c>
      <c r="D21" s="7">
        <v>83</v>
      </c>
      <c r="E21" s="7">
        <v>0</v>
      </c>
      <c r="F21" s="13">
        <f t="shared" si="0"/>
        <v>0</v>
      </c>
      <c r="G21" s="11">
        <f t="shared" si="1"/>
        <v>0.16398908760230374</v>
      </c>
      <c r="H21" s="15">
        <v>0.3</v>
      </c>
    </row>
    <row r="22" spans="1:8" x14ac:dyDescent="0.35">
      <c r="A22" s="73"/>
      <c r="B22" s="74"/>
      <c r="C22" s="7" t="s">
        <v>20</v>
      </c>
      <c r="D22" s="7">
        <v>13</v>
      </c>
      <c r="E22" s="7">
        <v>0</v>
      </c>
      <c r="F22" s="13">
        <f t="shared" si="0"/>
        <v>0</v>
      </c>
      <c r="G22" s="11">
        <f t="shared" si="1"/>
        <v>0.16398908760230374</v>
      </c>
      <c r="H22" s="15">
        <v>0.3</v>
      </c>
    </row>
    <row r="23" spans="1:8" x14ac:dyDescent="0.35">
      <c r="A23" s="73"/>
      <c r="B23" s="74"/>
      <c r="C23" s="7" t="s">
        <v>21</v>
      </c>
      <c r="D23" s="6">
        <v>79</v>
      </c>
      <c r="E23" s="7">
        <v>0</v>
      </c>
      <c r="F23" s="13">
        <f t="shared" si="0"/>
        <v>0</v>
      </c>
      <c r="G23" s="11">
        <f t="shared" si="1"/>
        <v>0.16398908760230374</v>
      </c>
      <c r="H23" s="15">
        <v>0.3</v>
      </c>
    </row>
    <row r="24" spans="1:8" x14ac:dyDescent="0.35">
      <c r="A24" s="73"/>
      <c r="B24" s="74"/>
      <c r="C24" s="7" t="s">
        <v>22</v>
      </c>
      <c r="D24" s="6">
        <v>127</v>
      </c>
      <c r="E24" s="7">
        <v>0</v>
      </c>
      <c r="F24" s="13">
        <f t="shared" si="0"/>
        <v>0</v>
      </c>
      <c r="G24" s="11">
        <f t="shared" si="1"/>
        <v>0.16398908760230374</v>
      </c>
      <c r="H24" s="15">
        <v>0.3</v>
      </c>
    </row>
    <row r="25" spans="1:8" x14ac:dyDescent="0.35">
      <c r="A25" s="64"/>
      <c r="B25" s="65"/>
      <c r="C25" s="8" t="s">
        <v>23</v>
      </c>
      <c r="D25" s="14">
        <v>794</v>
      </c>
      <c r="E25" s="14">
        <v>3</v>
      </c>
      <c r="F25" s="12">
        <f>E25/D25</f>
        <v>3.778337531486146E-3</v>
      </c>
      <c r="G25" s="11">
        <f t="shared" si="1"/>
        <v>0.16398908760230374</v>
      </c>
      <c r="H25" s="15">
        <v>0.3</v>
      </c>
    </row>
    <row r="26" spans="1:8" x14ac:dyDescent="0.35">
      <c r="A26" s="61" t="s">
        <v>27</v>
      </c>
      <c r="B26" s="61"/>
      <c r="C26" s="7"/>
      <c r="D26" s="14">
        <v>3299</v>
      </c>
      <c r="E26" s="14">
        <v>541</v>
      </c>
      <c r="F26" s="12">
        <f t="shared" si="0"/>
        <v>0.16398908760230374</v>
      </c>
    </row>
    <row r="27" spans="1:8" x14ac:dyDescent="0.35">
      <c r="F27" s="3"/>
    </row>
  </sheetData>
  <mergeCells count="12">
    <mergeCell ref="A5:B7"/>
    <mergeCell ref="A8:B12"/>
    <mergeCell ref="A13:B25"/>
    <mergeCell ref="A26:B26"/>
    <mergeCell ref="A1:M1"/>
    <mergeCell ref="F3:F4"/>
    <mergeCell ref="D3:D4"/>
    <mergeCell ref="C3:C4"/>
    <mergeCell ref="E3:E4"/>
    <mergeCell ref="G3:G4"/>
    <mergeCell ref="H3:H4"/>
    <mergeCell ref="A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Kirjeldus'19</vt:lpstr>
      <vt:lpstr>Aruandesse2019</vt:lpstr>
      <vt:lpstr>Kirjeldus'18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2016-06-17T05:59:56Z</dcterms:created>
  <dcterms:modified xsi:type="dcterms:W3CDTF">2020-11-12T11:04:09Z</dcterms:modified>
</cp:coreProperties>
</file>